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/>
  <xr:revisionPtr revIDLastSave="0" documentId="13_ncr:1_{B6E7638B-9BB4-45AB-AA13-934FCB3378B8}" xr6:coauthVersionLast="36" xr6:coauthVersionMax="36" xr10:uidLastSave="{00000000-0000-0000-0000-000000000000}"/>
  <bookViews>
    <workbookView xWindow="0" yWindow="0" windowWidth="23040" windowHeight="8484" tabRatio="902" xr2:uid="{00000000-000D-0000-FFFF-FFFF00000000}"/>
  </bookViews>
  <sheets>
    <sheet name="Вінницька" sheetId="2" r:id="rId1"/>
    <sheet name="Волинська" sheetId="3" r:id="rId2"/>
    <sheet name="Дніпропетровська" sheetId="1" r:id="rId3"/>
    <sheet name="Донецька" sheetId="4" r:id="rId4"/>
    <sheet name="Житомирська" sheetId="5" r:id="rId5"/>
    <sheet name="Закарпатська" sheetId="24" r:id="rId6"/>
    <sheet name="Запорізька" sheetId="6" r:id="rId7"/>
    <sheet name="Івано-Франківська" sheetId="7" r:id="rId8"/>
    <sheet name="Київська" sheetId="9" r:id="rId9"/>
    <sheet name="м. Київ" sheetId="8" r:id="rId10"/>
    <sheet name="Кіровоградська" sheetId="21" r:id="rId11"/>
    <sheet name="Львівська" sheetId="10" r:id="rId12"/>
    <sheet name="Миколаївська" sheetId="11" r:id="rId13"/>
    <sheet name="Одеська" sheetId="12" r:id="rId14"/>
    <sheet name="Полтавська" sheetId="13" r:id="rId15"/>
    <sheet name="Рівненська" sheetId="14" r:id="rId16"/>
    <sheet name="Сумська" sheetId="15" r:id="rId17"/>
    <sheet name="Тернопільська" sheetId="16" r:id="rId18"/>
    <sheet name="Харківська" sheetId="17" r:id="rId19"/>
    <sheet name="Херсонська" sheetId="18" r:id="rId20"/>
    <sheet name="Хмельницька" sheetId="19" r:id="rId21"/>
    <sheet name="Черкаська" sheetId="23" r:id="rId22"/>
    <sheet name="Чернівецька" sheetId="20" r:id="rId23"/>
    <sheet name="Чернігівська" sheetId="22" r:id="rId24"/>
  </sheets>
  <definedNames>
    <definedName name="_xlnm._FilterDatabase" localSheetId="13" hidden="1">Одеська!$A$6:$C$28</definedName>
    <definedName name="_xlnm.Print_Area" localSheetId="0">Вінницька!$A$1:$C$26</definedName>
    <definedName name="_xlnm.Print_Area" localSheetId="1">Волинська!$A$1:$C$23</definedName>
    <definedName name="_xlnm.Print_Area" localSheetId="2">Дніпропетровська!$A$1:$C$86</definedName>
    <definedName name="_xlnm.Print_Area" localSheetId="3">Донецька!$A$1:$C$17</definedName>
    <definedName name="_xlnm.Print_Area" localSheetId="4">Житомирська!$A$1:$C$27</definedName>
    <definedName name="_xlnm.Print_Area" localSheetId="5">Закарпатська!$A$1:$C$26</definedName>
    <definedName name="_xlnm.Print_Area" localSheetId="6">Запорізька!$A$1:$C$28</definedName>
    <definedName name="_xlnm.Print_Area" localSheetId="7">'Івано-Франківська'!$A$1:$C$30</definedName>
    <definedName name="_xlnm.Print_Area" localSheetId="8">Київська!$A$1:$C$27</definedName>
    <definedName name="_xlnm.Print_Area" localSheetId="10">Кіровоградська!$A$1:$C$38</definedName>
    <definedName name="_xlnm.Print_Area" localSheetId="11">Львівська!$A$1:$C$43</definedName>
    <definedName name="_xlnm.Print_Area" localSheetId="9">'м. Київ'!$A$1:$C$110</definedName>
    <definedName name="_xlnm.Print_Area" localSheetId="12">Миколаївська!$A$1:$C$27</definedName>
    <definedName name="_xlnm.Print_Area" localSheetId="13">Одеська!$A$1:$C$29</definedName>
    <definedName name="_xlnm.Print_Area" localSheetId="14">Полтавська!$A$1:$C$74</definedName>
    <definedName name="_xlnm.Print_Area" localSheetId="15">Рівненська!$A$1:$C$30</definedName>
    <definedName name="_xlnm.Print_Area" localSheetId="16">Сумська!$A$1:$C$26</definedName>
    <definedName name="_xlnm.Print_Area" localSheetId="17">Тернопільська!$A$1:$D$24</definedName>
    <definedName name="_xlnm.Print_Area" localSheetId="18">Харківська!$A$1:$C$26</definedName>
    <definedName name="_xlnm.Print_Area" localSheetId="19">Херсонська!$A$1:$C$29</definedName>
    <definedName name="_xlnm.Print_Area" localSheetId="20">Хмельницька!$A$1:$C$32</definedName>
    <definedName name="_xlnm.Print_Area" localSheetId="21">Черкаська!$A$1:$C$21</definedName>
    <definedName name="_xlnm.Print_Area" localSheetId="22">Чернівецька!$A$1:$C$24</definedName>
    <definedName name="_xlnm.Print_Area" localSheetId="23">Чернігівська!$A$1:$C$15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4" i="1" l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</calcChain>
</file>

<file path=xl/sharedStrings.xml><?xml version="1.0" encoding="utf-8"?>
<sst xmlns="http://schemas.openxmlformats.org/spreadsheetml/2006/main" count="1212" uniqueCount="1101">
  <si>
    <t>№</t>
  </si>
  <si>
    <t>Код ЄДРПОУ</t>
  </si>
  <si>
    <t>Назва підприємства</t>
  </si>
  <si>
    <r>
      <t xml:space="preserve">Перелік підприємств </t>
    </r>
    <r>
      <rPr>
        <b/>
        <i/>
        <u/>
        <sz val="14"/>
        <color theme="1"/>
        <rFont val="Times New Roman"/>
        <family val="1"/>
        <charset val="204"/>
      </rPr>
      <t>зареєстрованих</t>
    </r>
    <r>
      <rPr>
        <b/>
        <i/>
        <sz val="14"/>
        <color theme="1"/>
        <rFont val="Times New Roman"/>
        <family val="1"/>
        <charset val="204"/>
      </rPr>
      <t xml:space="preserve"> у відділенні Фонду, які у 2022 році </t>
    </r>
    <r>
      <rPr>
        <b/>
        <i/>
        <u/>
        <sz val="14"/>
        <color theme="1"/>
        <rFont val="Times New Roman"/>
        <family val="1"/>
        <charset val="204"/>
      </rPr>
      <t xml:space="preserve">сплатили санкції за звітний </t>
    </r>
    <r>
      <rPr>
        <b/>
        <i/>
        <sz val="14"/>
        <color theme="1"/>
        <rFont val="Times New Roman"/>
        <family val="1"/>
        <charset val="204"/>
      </rPr>
      <t xml:space="preserve">2021 рік у повному обсязі та </t>
    </r>
    <r>
      <rPr>
        <b/>
        <i/>
        <u/>
        <sz val="14"/>
        <color theme="1"/>
        <rFont val="Times New Roman"/>
        <family val="1"/>
        <charset val="204"/>
      </rPr>
      <t>не мають заборгованості</t>
    </r>
    <r>
      <rPr>
        <b/>
        <i/>
        <sz val="14"/>
        <color theme="1"/>
        <rFont val="Times New Roman"/>
        <family val="1"/>
        <charset val="204"/>
      </rPr>
      <t xml:space="preserve"> зі сплати сум АГС за попередні звітні роки</t>
    </r>
  </si>
  <si>
    <t xml:space="preserve">Станом на 01.06.2022 </t>
  </si>
  <si>
    <t>ТОВАРИСТВО З ОБМЕЖЕНОЮ ВІДПОВІДАЛЬНІСТЮ "ОЛЕКСАНДРІВСЬКЕ 2014"</t>
  </si>
  <si>
    <t>ТОВАРИСТВО З ДОДАТКОВОЮ ВІДПОВІДАЛЬНІСТЮ "ФЕРІТ"</t>
  </si>
  <si>
    <t>ТОВАРИСТВО З ОБМЕЖЕНОЮ ВІДПОВІДАЛЬНІСТЮ "ТРИОС"</t>
  </si>
  <si>
    <t>ФЕРМЕРСЬКЕ ГОСПОДАРСТВО "ГІЮК МИКОЛА ПЕТРОВИЧ"</t>
  </si>
  <si>
    <t>ФЕРМЕРСЬКЕ ГОСПОДАРСТВО "ЧАЙКА"</t>
  </si>
  <si>
    <t>ФЕРМЕРСЬКЕ ГОСПОДАРСТВО СЕЛЯНСЬКЕ (ФЕРМЕРСЬКЕ) ГОСПОДАРСТВО "ПЕРСПЕКТИВА"</t>
  </si>
  <si>
    <t>ПРИВАТНА ВИРОБНИЧО-ТОРГІВЕЛЬНА ФІРМА "КРІОЛІТ-ДНІПРО"</t>
  </si>
  <si>
    <t>ПОВНЕ ТОВАРИСТВО "ЛОМБАРД ЗОЛОТЕ РУНО ДРУЖИНІНА М.І. І КОМПАНІЯ"</t>
  </si>
  <si>
    <t>ТОВАРИСТВО З ОБМЕЖЕНОЮ ВІДПОВІДАЛЬНІСТЮ "ПРОГРЕС"</t>
  </si>
  <si>
    <t>ПРИВАТНЕ ПІДПРИЄМСТВО "ЛОТОС"</t>
  </si>
  <si>
    <t>ПРИВАТНЕ ПІДПРИЄМСТВО ФІРМА "АВТО КЛАС СПЕШИАЛ"</t>
  </si>
  <si>
    <t>ТОВАРИСТВО З ОБМЕЖЕНОЮ ВІДПОВІДАЛЬНІСТЮ ТЕХНОТОРГОВИЙ ЦЕНТР "ЮЖНИЙ"</t>
  </si>
  <si>
    <t>СЕЛЯНСЬКЕ (ФЕРМЕРСЬКЕ) ГОСПОДАРСТВО "КАЛАУС АГРО"</t>
  </si>
  <si>
    <t>СЕЛЯНСЬКЕ (ФЕРМЕРСЬКЕ) ГОСПОДАРСТВО "ПЕРЕМОГА - 1"</t>
  </si>
  <si>
    <t>ТОВАРИСТВО З ОБМЕЖЕНОЮ ВIДПОВIДАЛЬНIСТЮ ТОРГІВЕЛЬНО-ПРОМИСЛОВА КОМПАНІЯ "ТЕРРА"</t>
  </si>
  <si>
    <t>СЕЛЯНСЬКЕ (ФЕРМЕРСЬКЕ) ГОСПОДАРСТВО "ЯРОСЛАВА"</t>
  </si>
  <si>
    <t>СІЛЬСЬКЕ СПОЖИВЧЕ ГОСПОДАРСТВО "ДІБРОВА"</t>
  </si>
  <si>
    <t>РЕКЛАМНО-ПОЛІГРАФІЧНЕ ПРИВАТНЕ ПІДПРИЄМСТВО "ОФСЕТ"</t>
  </si>
  <si>
    <t xml:space="preserve">ТОВАРИСТВО З ОБМЕЖЕНОЮ ВІДПОВІДАЛЬНІСТЮ "ДНІПРОАВІАСЕРВІС" </t>
  </si>
  <si>
    <t>ПРИВАТНА НАУКОВО-ВИРОБНИЧА ФІРМА "АКЦЕНТ"</t>
  </si>
  <si>
    <t>ПРИВАТНЕ ПІДПРИЄМСТВО "ВІКТОРІЯ ЕКСПОРТ-ІМПОРТ"</t>
  </si>
  <si>
    <t>ТОВАРИСТВО З ОБМЕЖЕНОЮ ВІДПОВІДАЛЬНІСТЮ "БаДМ"</t>
  </si>
  <si>
    <t>ПРИВАТНЕ ПІДПРИЄМСТВО "НІКОПОЛЬСЬКЕ КУРЧА"</t>
  </si>
  <si>
    <t>ТОВАРИСТВО З ОБМЕЖЕНОЮ ВІДПОВІДАЛЬНІСТЮ "ДНІПРОЗВ'ЯЗОКБУД"</t>
  </si>
  <si>
    <t>ТОВАРИСТВО З ОБМЕЖЕНОЮ ВІДПОВІДАЛЬНІСТЮ "ПГС-05"</t>
  </si>
  <si>
    <t>ТОВАРИСТВО З ОБМЕЖЕНОЮ ВІДПОВІДАЛЬНІСТЮ "НАУКОВО-ВИРОБНИЧЕ ПІДПРИЄМСТВО ЕЛАСТ"</t>
  </si>
  <si>
    <t>ТОВАРИСТВО З ОБМЕЖЕНОЮ ВIДПОВIДАЛЬНIСТЮ "ТОРГОВИЙ ДІМ "МАРАФОН"</t>
  </si>
  <si>
    <t>ТОВАРИСТВО З ОБМЕЖЕНОЮ ВІДПОВІДАЛЬНІСТЮ "БЛЕЙД-ЕКСТРІМ"</t>
  </si>
  <si>
    <t>ТОВАРИСТВО З ОБМЕЖЕНОЮ ВІДПОВІДАЛЬНІСТЮ "СІННЕР"</t>
  </si>
  <si>
    <t>ТОВАРИСТВО З ОБМЕЖЕНОЮ ВІДПОВІДАЛЬНІСТЮ "ТОРФДОМ-МЧ"</t>
  </si>
  <si>
    <t>ТОВАРИСТВО З ОБМЕЖЕНОЮ ВІДПОВІДАЛЬНІСТЮ "ГРЕЙЗ ІК"</t>
  </si>
  <si>
    <t>ТОВАРИСТВО З ОБМЕЖЕНОЮ ВIДПОВIДАЛЬНIСТЮ "УНІВЕРСАЛ-ІНРАФАРБ"</t>
  </si>
  <si>
    <t>ФЕРМЕРСЬКЕ ГОСПОДАРСТВО "ГІФ-АГРО"</t>
  </si>
  <si>
    <t>ТОВАРИСТВО З ОБМЕЖЕНОЮ ВІДПОВІДАЛЬНІСТЮ "АЙТЕКС ГРУП"</t>
  </si>
  <si>
    <t>ТОВАВРИСТВО З ОБМЕЖЕНОЮ ВІДПОВІДАЛЬНІСТЮ "МЕЛАМІН"</t>
  </si>
  <si>
    <t>ТОВАРИСТВО З ОБМЕЖЕНОЮ ВІДПОВІДАЛЬНІСТЮ "АПТЕКА24"</t>
  </si>
  <si>
    <t>ПРИВАТНЕ ПІДПРИЄМСТВО "МОЄ ДЖЕРЕЛО"</t>
  </si>
  <si>
    <t>ТОВАРИСТВО З ОБМЕЖЕНОЮ ВІДПОВІДАЛЬНІСТЮ "ШИРОКЕ"</t>
  </si>
  <si>
    <t>ТОВАРИСТВО З ОБМЕЖЕНОЮ ВІДПОВІДАЛЬНІСТЮ  "ОПКО"</t>
  </si>
  <si>
    <t>ТОВАРИСТВО З ОБМЕЖЕНОЮ ВІДПОВІДАЛЬНІСТЮ "ОПТОВА КОМПАНІЯ ТАЙГЕР ГРУП"</t>
  </si>
  <si>
    <t>ТОВАРИСТВО З ОБМЕЖЕНОЮ ВІДПОВІДАЛЬНІСТЮ "ІН САЙТ ГРУП"</t>
  </si>
  <si>
    <t>ТОВАРИСТВО З ОБМЕЖЕНОЮ ВІДПОВІДАЛЬНІСТЮ  "ТРАНС-ЛОГІСТІК ПЛЮС"</t>
  </si>
  <si>
    <t>ТОВАРИСТВО З ОБМЕЖЕНОЮ ВІДПОВІДАЛЬНІСТЮ "ПРОДУКТ-ПАК-СЕРВІС"</t>
  </si>
  <si>
    <t>ТОВАРИСТВО З ОБМЕЖЕНОЮ ВІДПОВІДАЛЬНІСТЮ "ФОРТУНА-КР"</t>
  </si>
  <si>
    <t>ФЕРМЕРСЬКЕ ГОСПОДАРСТВО "ЕКО-ОВОЧІ"</t>
  </si>
  <si>
    <t>ТОВАРИСТВО З ОБМЕЖЕНОЮ ВІДПОВІДАЛЬНІСТЮ "ГЕОБУД - ІНВЕСТПРОЕКТ"</t>
  </si>
  <si>
    <t>ТОВАРИСТВО З ОБМЕЖЕНОЮ ВІДПОВІДАЛЬНІСТЮ "КРОНК БУД"</t>
  </si>
  <si>
    <t>ТОВАРИСТВО З ОБМЕЖЕНОЮ ВІДПОВІДАЛЬНІСТЮ "ДАЙКОМ"</t>
  </si>
  <si>
    <t>ТОВАРИСТВО З ОБМЕЖЕНОЮ ВІДПОВІДАЛЬНІСТЮ "КОМПАНІЯ "САНТЕРА"</t>
  </si>
  <si>
    <t>ТОВАРИСТВО З ОБМЕЖЕНОЮ ВIДПОВIДАЛЬНIСТЮ "ФІТСІСТЕМ"</t>
  </si>
  <si>
    <t>ТОВАРИСТВО З ОБМЕЖЕНОЮ ВІДПОВІДАЛЬНІСТЮ "ДНЕПРФІТ"</t>
  </si>
  <si>
    <t>ТОВАРИСТВО З ОБМЕЖЕНОЮ ВІДПОВІДАЛЬНІСТЮ "СИМЕОНА С"</t>
  </si>
  <si>
    <t>ТОВАРИСТВО З ОБМЕЖЕНОЮ ВІДПОВІДАЛЬНІСТЮ "КРУПА І К"</t>
  </si>
  <si>
    <t>ТОВАРИСТВО З ОБМЕЖЕНОЮ ВIДПОВIДАЛЬНIСТЮ "ІНТЕРГАЛ АЗС"</t>
  </si>
  <si>
    <t>ТОВАРИСТВО З ОБМЕЖЕНОЮ ВІДПОВІДАЛЬНІСТЮ "ЕКО-ГРАНУЛА"</t>
  </si>
  <si>
    <t>ТОВАРИСТВО З ОБМЕЖЕНОЮ ВІДПОВІДАЛЬНІСТЮ "НАУКОВО-ВИРОБНИЧЕ ПІДПРИЄМСТВО "ПРОМБРИКЕТ"</t>
  </si>
  <si>
    <t>ТОВАРИСТВО З ОБМЕЖЕНОЮ ВІДПОВІДАЛЬНІСТЮ "СОТ-ТРАНС"</t>
  </si>
  <si>
    <t xml:space="preserve"> ТОВАРИСТВО З ОБМЕЖЕНОЮ ВІДПОВІДАЛЬНІСТЮ  "ДНЕПРГРУП"</t>
  </si>
  <si>
    <t>ТОВАРИСТВО З ОБМЕЖЕНОЮ ВІДПОВІДАЛЬНІСТЮ "ПРОМГРАДСТРОЙ"</t>
  </si>
  <si>
    <t>ТОВАРИСТВО З ОБМЕЖЕНОЮ ВІДПОВІДАЛЬНІСТЮ " ЄВРОФЕШНГРУП"</t>
  </si>
  <si>
    <t>ТОВАРИСТВО З ОБМЕЖЕНОЮ ВІДПОВІДАЛЬНІСТЮ "МЕХСЕРВІС-КР"</t>
  </si>
  <si>
    <t>ТОВАРИСТВО З ОБМЕЖЕНОЮ ВІДПОВІДАЛЬНІСТЮ "БСТ УКРАЇНА"</t>
  </si>
  <si>
    <t>ТОВАРИСТВО З ОБМЕЖЕНОЮ ВІДПОВІДАЛЬНІСТЮ "КРІОЛІТ-Д"</t>
  </si>
  <si>
    <t>ТОВАРИСТВО З ОБМЕЖЕНОЮ ВІДПОВІДАЛЬНІСТЮ "ФЛЕМІУМ СТАРТ"</t>
  </si>
  <si>
    <t>ПРИВАТНЕ ПІДПРИЄМСТВО "КРИВОРІЖРЕМОНТ"</t>
  </si>
  <si>
    <t>ТОВАРИСТВО З ОБМЕЖЕНОЮ ВІДПОВІДАЛЬНІСТЮ " ОНЛАЙН ШКОЛА 977"</t>
  </si>
  <si>
    <t>ТОВАРИСТВО  З ОБМЕЖЕНОЮ ВІДПОВІДАЛЬНІСТЮ "ПРИВАТНА СЕРЕДНЯ ЗАГАЛЬНООСВІТНЯ ШКОЛА "ПРІМУС ІНТЕР ПАРЕС СКУЛ"</t>
  </si>
  <si>
    <t>ФІЗИЧНА ОСОБА - ПІДПРИЄМЕЦЬ КОВАЛЕНКО ЮРІЙ АНАТОЛІЙОВИЧ</t>
  </si>
  <si>
    <t>ФІЗИЧНА ОСОБА ПІДПРИЄМЕЦЬ ХИЖНЯК СВІТЛАНА ЮРІЇВНА</t>
  </si>
  <si>
    <t>ФІЗИЧНА ОСОБА ХИЖНЯК ЮРІЙ ІВАНОВИЧ</t>
  </si>
  <si>
    <t>ФІЗИЧНА ОСОБА ПІДПРИЄМЕЦЬ МАЗАЛЕВСЬКА ОЛЬГА АНАТОЛІЇВНА</t>
  </si>
  <si>
    <t>ФІЗИЧНА ОСОБА- ПІДПРИЄМЕЦЬ ХИЖНЯК АНАСТАСІЯ ЮРІЇВНА</t>
  </si>
  <si>
    <t xml:space="preserve">Дніпропетровська область </t>
  </si>
  <si>
    <t>П Е Р Е Л І К</t>
  </si>
  <si>
    <t>підприємств зареєстрованих у відділенні Фонду, які у 2022 році сплатили санкції за звітний 2021 рік у повному обсязі та не мають заборгованості зі сплати сум АГС за попередні звітні роки</t>
  </si>
  <si>
    <t>станом на 01.06.2022 року</t>
  </si>
  <si>
    <t>Вінницька область</t>
  </si>
  <si>
    <t>ЄДРПОУ</t>
  </si>
  <si>
    <t>Назва</t>
  </si>
  <si>
    <t>01195336</t>
  </si>
  <si>
    <t xml:space="preserve">СІЛЬСЬКОГОСПОДАРСЬКИЙ ВИРОБНИЧИЙ КООПЕРАТИВ  ПРИВАТНИХ ПАЙОВИКІВ "КАШПЕРІВСЬКИЙ" </t>
  </si>
  <si>
    <t>20116087</t>
  </si>
  <si>
    <t>ФЕРМЕРСЬКЕ ГОСПОДАРСТВО "ФЛОРА АНДРІЙ АРСЕНЬОВИЧ"</t>
  </si>
  <si>
    <t>2189114962</t>
  </si>
  <si>
    <t>ФІЗИЧНА ОСОБА-ПІДПРИЄМЕЦЬ РОЗВАДОВСЬКА ТЕТЯНА СТАНІСЛАВІВНА</t>
  </si>
  <si>
    <t>2447601901</t>
  </si>
  <si>
    <t>ФІЗИЧНА ОСОБА-ПІДПРИЕМЕЦЬ  СТУКАН РУСЛАНА ВОЛОДИМИРІВНА</t>
  </si>
  <si>
    <t>25499420</t>
  </si>
  <si>
    <t>ПРИВАТНЕ ПІДПРИЄМСТВО "КОНТЕКСТ"</t>
  </si>
  <si>
    <t>3080505880</t>
  </si>
  <si>
    <t>ФІЗИЧНА ОСОБА-ПІДПРИЄМЕЦЬ ВАСИЛЬКЕВИЧ ЮЛІЯ ВАСИЛІВНА</t>
  </si>
  <si>
    <t>31473432</t>
  </si>
  <si>
    <t>ТОВАРИСТВО З ОБМЕЖЕНОЮ ВІДПОВІДАЛЬНІСТЮ "МЕБЛЕВИЙ СВІТ"</t>
  </si>
  <si>
    <t>31654811</t>
  </si>
  <si>
    <t>ФЕРМЕРСЬКЕ ГОСПОДАРСТВО "СВІ-БОГ"</t>
  </si>
  <si>
    <t>31983654</t>
  </si>
  <si>
    <t>ТОВАРИСТВО З ОБМЕЖЕНОЮ ВІДПОВІДАЛЬНІСТЮ "ВІННИЦЬКИЙ ЦЕНТР ТРАНСПОРТУ ТА ЛОГІСТИКИ"</t>
  </si>
  <si>
    <t>32130182</t>
  </si>
  <si>
    <t>ПРИВАТНЕ АКЦІОНЕРНЕ  ТОВАРИСТВО  "ГЛУХОВЕЦЬКИЙ ГІРНИЧО- ЗБАГАЧУВАЛЬНИЙ  КАОЛІНОВИЙ КОМБІНАТ"</t>
  </si>
  <si>
    <t>32320510</t>
  </si>
  <si>
    <t>ТОВАРИСТВО З ОБМЕЖЕНОЮ ВІДПОВІДАЛЬНІСТЮ "АГРОМАШ-КАЛИНА"</t>
  </si>
  <si>
    <t>34542173</t>
  </si>
  <si>
    <t>ТОВАРИСТВО З ОБМЕЖЕНОЮ ВІДПОВІДАЛЬНІСТЮ "ГРАНДБУДРЕСУРСИ"</t>
  </si>
  <si>
    <t>36604482</t>
  </si>
  <si>
    <t>ТОВАРИСТВО З ОБМЕЖЕНОЮ ВІДПОВІДАЛЬНІСТЮ ТОРГОВЕЛЬНО-СЕРВІСНИЙ ЦЕНТР "ХАМЕЛЕОН"</t>
  </si>
  <si>
    <t>38783044</t>
  </si>
  <si>
    <t>ТОВАРИСТВО З ОБМЕЖЕНОЮ ВІДПОВІДАЛЬНІСТЮ "МЕДИЧНИЙ ЦЕНТР "ОМЕДА"</t>
  </si>
  <si>
    <t>39018408</t>
  </si>
  <si>
    <t>ТОВАРИСТВО З ОБМЕЖЕНОЮ ВІДПОВІДАЛЬНІСТЮ "МАЙСІС"</t>
  </si>
  <si>
    <t>39658326</t>
  </si>
  <si>
    <t>ТОВАРИСТВО З ОБМЕЖЕНОЮ ВІДПОВІДАЛЬНІСТЮ "ТП-КОМПЛЕКТ"</t>
  </si>
  <si>
    <t>41341064</t>
  </si>
  <si>
    <t>ТОВАРИСТВО З ОБМЕЖЕНОЮ ВІДПОВІДАЛЬНІСТЮ "АГРО-ВІННЕР"</t>
  </si>
  <si>
    <t>43418982</t>
  </si>
  <si>
    <t>ТОВАРИСТВО З ОБМЕЖЕНОЮ ВІДПОВІДАЛЬНІСТЮ "КОНТАКТ ПРОФ ГРУП"</t>
  </si>
  <si>
    <t>43503564</t>
  </si>
  <si>
    <t>ТОВАРИСТВО З ОБМЕЖЕНОЮ ВІДПОВІДАЛЬНІСТЮ "КТ МАСТЕР ГРУП"</t>
  </si>
  <si>
    <r>
      <t xml:space="preserve">Перелік підприємств </t>
    </r>
    <r>
      <rPr>
        <b/>
        <i/>
        <u/>
        <sz val="14"/>
        <color indexed="8"/>
        <rFont val="Times New Roman"/>
        <family val="1"/>
        <charset val="204"/>
      </rPr>
      <t>зареєстрованих</t>
    </r>
    <r>
      <rPr>
        <b/>
        <i/>
        <sz val="14"/>
        <color indexed="8"/>
        <rFont val="Times New Roman"/>
        <family val="1"/>
        <charset val="204"/>
      </rPr>
      <t xml:space="preserve"> у відділенні Фонду, які у 2022 році </t>
    </r>
    <r>
      <rPr>
        <b/>
        <i/>
        <u/>
        <sz val="14"/>
        <color indexed="8"/>
        <rFont val="Times New Roman"/>
        <family val="1"/>
        <charset val="204"/>
      </rPr>
      <t xml:space="preserve">сплатили санкції за звітний </t>
    </r>
    <r>
      <rPr>
        <b/>
        <i/>
        <sz val="14"/>
        <color indexed="8"/>
        <rFont val="Times New Roman"/>
        <family val="1"/>
        <charset val="204"/>
      </rPr>
      <t xml:space="preserve">2021 рік у повному обсязі та </t>
    </r>
    <r>
      <rPr>
        <b/>
        <i/>
        <u/>
        <sz val="14"/>
        <color indexed="8"/>
        <rFont val="Times New Roman"/>
        <family val="1"/>
        <charset val="204"/>
      </rPr>
      <t>не мають заборгованості</t>
    </r>
    <r>
      <rPr>
        <b/>
        <i/>
        <sz val="14"/>
        <color indexed="8"/>
        <rFont val="Times New Roman"/>
        <family val="1"/>
        <charset val="204"/>
      </rPr>
      <t xml:space="preserve"> зі сплати сум АГС за попередні звітні роки</t>
    </r>
  </si>
  <si>
    <t>Волинська область</t>
  </si>
  <si>
    <t>2294611571</t>
  </si>
  <si>
    <t>ПІДПРИЄМЕЦЬ САМСОНЮК ПЕТРО ОЛЕГОВИЧ</t>
  </si>
  <si>
    <t>2432612611</t>
  </si>
  <si>
    <t>ПІДПРИЄМЕЦЬ ПОЛІНКЕВИЧ АНАТОЛІЙ АДАМОВИЧ</t>
  </si>
  <si>
    <t>2760116136</t>
  </si>
  <si>
    <t xml:space="preserve">ПІДПРИЄМЕЦЬ АЛЕЙНИК ВОЛОДИМИР АНТОНОВИЧ </t>
  </si>
  <si>
    <t>2772611722</t>
  </si>
  <si>
    <t>Підприємець Домнюк Світлана Олесандрівна</t>
  </si>
  <si>
    <t>2812107151</t>
  </si>
  <si>
    <t>Підприємець  ФЕЛОСЬ Ігор Вікторович</t>
  </si>
  <si>
    <t>32578653</t>
  </si>
  <si>
    <t>ТОВАРИСТВО З ОБМЕЖЕНОЮ ВІДПОВІДАЛЬНІСТЮ "ХАН-ЕЛЕКТРОБАУ УКРАЇНА"</t>
  </si>
  <si>
    <t>32626722</t>
  </si>
  <si>
    <t>ФЕРМЕРСЬКЕ ГОСПОДАРСТВО "ОЛКО"</t>
  </si>
  <si>
    <t>37425159</t>
  </si>
  <si>
    <t>ТОВАРИСТВО З ОБМЕЖЕНОЮ ВІДПОВІДАЛЬНІСТЮ "ГЕМО МЕДИКА ЛУЦЬК"</t>
  </si>
  <si>
    <t>39530885</t>
  </si>
  <si>
    <t>ТОВАРИСТВО З ОБМЕЖЕНОЮ ВІДПОВІДАЛЬНІСТЮ "ЧОРНИЦЯ ВОЛИНІ"</t>
  </si>
  <si>
    <t>43778764</t>
  </si>
  <si>
    <t>ТОВАРИСТВО З ОБМЕЖЕНОЮ ВІДПОВІДАЛЬНІСТЮ "МЕДИКАЛ ПЛЮС"</t>
  </si>
  <si>
    <r>
      <rPr>
        <b/>
        <sz val="14"/>
        <color theme="1"/>
        <rFont val="Times New Roman"/>
        <family val="1"/>
        <charset val="204"/>
      </rPr>
      <t xml:space="preserve">Донецька область </t>
    </r>
    <r>
      <rPr>
        <b/>
        <sz val="12"/>
        <color theme="1"/>
        <rFont val="Times New Roman"/>
        <family val="1"/>
        <charset val="204"/>
      </rPr>
      <t>(місто)</t>
    </r>
  </si>
  <si>
    <t>2107106730</t>
  </si>
  <si>
    <t>ФІЗИЧНА ОСОБА-ПІДПРИЄМЕЦЬ СНІЦАР ОЛЕКСАНДР АНТОНОВИЧ</t>
  </si>
  <si>
    <t>23180163</t>
  </si>
  <si>
    <t xml:space="preserve">КОЛЕКТИВНЕ МАЛЕ БАГАТОГАЛУЗЕВЕ ПІДПРИЄМСТВО "ТРИАЛ" </t>
  </si>
  <si>
    <t>32786034</t>
  </si>
  <si>
    <t>ФЕРМЕРСЬКЕ ГОСПОДАРСТВО "АДОНІС"</t>
  </si>
  <si>
    <t>43603367</t>
  </si>
  <si>
    <t>ТОВАРИСТВО З ОБМЕЖЕНОЮ ВІДПОВІДАЛЬНІСТЮ "АГЕНСТВО КОМЕРЦІЙНОЇ БЕЗПЕКИ"</t>
  </si>
  <si>
    <r>
      <t xml:space="preserve">Перелік підприємств </t>
    </r>
    <r>
      <rPr>
        <b/>
        <i/>
        <u/>
        <sz val="15"/>
        <rFont val="Times New Roman"/>
        <family val="1"/>
        <charset val="204"/>
      </rPr>
      <t>зареєстрованих</t>
    </r>
    <r>
      <rPr>
        <b/>
        <i/>
        <sz val="15"/>
        <rFont val="Times New Roman"/>
        <family val="1"/>
        <charset val="204"/>
      </rPr>
      <t xml:space="preserve"> у відділенні Фонду, які у 2022 році </t>
    </r>
    <r>
      <rPr>
        <b/>
        <i/>
        <u/>
        <sz val="15"/>
        <rFont val="Times New Roman"/>
        <family val="1"/>
        <charset val="204"/>
      </rPr>
      <t xml:space="preserve">сплатили санкції за звітний </t>
    </r>
    <r>
      <rPr>
        <b/>
        <i/>
        <sz val="15"/>
        <rFont val="Times New Roman"/>
        <family val="1"/>
        <charset val="204"/>
      </rPr>
      <t xml:space="preserve">2021 рік у повному обсязі та </t>
    </r>
    <r>
      <rPr>
        <b/>
        <i/>
        <u/>
        <sz val="15"/>
        <rFont val="Times New Roman"/>
        <family val="1"/>
        <charset val="204"/>
      </rPr>
      <t>не мають заборгованості</t>
    </r>
    <r>
      <rPr>
        <b/>
        <i/>
        <sz val="15"/>
        <rFont val="Times New Roman"/>
        <family val="1"/>
        <charset val="204"/>
      </rPr>
      <t xml:space="preserve"> зі сплати сум АГС за попередні звітні роки</t>
    </r>
  </si>
  <si>
    <t xml:space="preserve">Житомирська область </t>
  </si>
  <si>
    <t>01555131</t>
  </si>
  <si>
    <t>Приватне акціонерне товариство "Спорттовари Житомир"</t>
  </si>
  <si>
    <t>13571017</t>
  </si>
  <si>
    <t>Товариство з обмеженою відповідальністю "МАЗІС"</t>
  </si>
  <si>
    <t>13581889</t>
  </si>
  <si>
    <t>Товариство з обмеженою відповідальністю Універмаг "Ювілейний"</t>
  </si>
  <si>
    <t>2259716132</t>
  </si>
  <si>
    <t>Фізична особа -підприємець Рекетенець Сергій Григорович</t>
  </si>
  <si>
    <t>2650120358</t>
  </si>
  <si>
    <t>Фізична особа-підприємець Климчук Юрій Олександрович</t>
  </si>
  <si>
    <t>31023274</t>
  </si>
  <si>
    <t>Селянське (фермерське) господарство "КИРИЛЕНКО"</t>
  </si>
  <si>
    <t>31347002</t>
  </si>
  <si>
    <t>Сільськогосподарське приватне підприємство "ЛАД"</t>
  </si>
  <si>
    <t>31763092</t>
  </si>
  <si>
    <t>Селянське фермерське господарство "ВІКТОР"</t>
  </si>
  <si>
    <t>32008498</t>
  </si>
  <si>
    <t>Приватна фірма"ЮрЕкс" Юридична консультація та майнова експертиза"</t>
  </si>
  <si>
    <t>32614476</t>
  </si>
  <si>
    <t>Приватне сільськогосподарське підприємство "Степ"</t>
  </si>
  <si>
    <t>33167933</t>
  </si>
  <si>
    <t>Дочірнє підприємство "Оранта" Товариства з обмеженою відповідальністю науково-виробничого малого підприємства "Антарія"</t>
  </si>
  <si>
    <t>39681837</t>
  </si>
  <si>
    <t>Фермерське господарство "Відродження Агро"</t>
  </si>
  <si>
    <t>39705461</t>
  </si>
  <si>
    <t>Товариство з обмеженою відповідальністю "Дюдін Мол-Трейд"</t>
  </si>
  <si>
    <t>43327157</t>
  </si>
  <si>
    <t>Товариство з обмеженою відповідальністю "Максимум ЕФ"</t>
  </si>
  <si>
    <t>Запорізька область (м.Запоріжжя)</t>
  </si>
  <si>
    <t>20495512</t>
  </si>
  <si>
    <t>Фермерське господарство "Вітязь - 11"</t>
  </si>
  <si>
    <t>22146282</t>
  </si>
  <si>
    <t>Приватне мале підприємство "Роман"</t>
  </si>
  <si>
    <t>22157848</t>
  </si>
  <si>
    <t>Товариство з обмеженою відповідальністю "Фірма "Дарина"</t>
  </si>
  <si>
    <t>2430319758</t>
  </si>
  <si>
    <t>Фізична особа-підприємець ДІДИК КОСТЯНТИН СЕМЕНОВИЧ</t>
  </si>
  <si>
    <t>24520112</t>
  </si>
  <si>
    <t>Товариство з обмеженою відповідальністю "Імпульс-4"</t>
  </si>
  <si>
    <t>2453420331</t>
  </si>
  <si>
    <t>Фізична особа підприємець Мелінаускас Гінтаутас</t>
  </si>
  <si>
    <t>2784205229</t>
  </si>
  <si>
    <t>Фізична особа-підприємець Баджаксузян Анжела Рафаелівна</t>
  </si>
  <si>
    <t>30791200</t>
  </si>
  <si>
    <t>Фермерське господарство "Росава"</t>
  </si>
  <si>
    <t>30815047</t>
  </si>
  <si>
    <t>Товариство з обмеженою відповідальністю "Агрофірма "Злагода"</t>
  </si>
  <si>
    <t>32456596</t>
  </si>
  <si>
    <t>ФЕРМЕРСЬКЕ ГОСПОДАРСТВО "МАЛОВ"</t>
  </si>
  <si>
    <t>3442611226</t>
  </si>
  <si>
    <t>Фізична особа-підприємець МЕЛІНАУСКАІТЕ ПАУЛІНА</t>
  </si>
  <si>
    <t>35300654</t>
  </si>
  <si>
    <t>Товариство з обмеженою відповідальністю "Бловер"</t>
  </si>
  <si>
    <t>39007265</t>
  </si>
  <si>
    <t>ТОВАРИСТВО З ОБМЕЖЕНОЮ ВІДПОВІДАЛЬНІСТЮ "КІЧКАС НЕТВОРК"</t>
  </si>
  <si>
    <t>39453429</t>
  </si>
  <si>
    <t>Товариство з обмеженою відповідальністю "КОЛАРІВСЬКЕ"</t>
  </si>
  <si>
    <t>Івано-Франківське обласне відділення, м. Івано-Франківськ</t>
  </si>
  <si>
    <t>2833710133</t>
  </si>
  <si>
    <t>Фізична особа- підприємець  Лисак Олег Мирославович</t>
  </si>
  <si>
    <t>2911810377</t>
  </si>
  <si>
    <t>Фізична особа-підприємець Горчак Дмитро Михайлович</t>
  </si>
  <si>
    <t>33162830</t>
  </si>
  <si>
    <t>Товариство з обмеженою відповідальністю "Віо-Транспорт"</t>
  </si>
  <si>
    <t>33617347</t>
  </si>
  <si>
    <t>Приватне підприємство "Надія-Будкомпані"</t>
  </si>
  <si>
    <t>34084434</t>
  </si>
  <si>
    <t>Товариство з обмеженою відповідальністю  "Гронбі-Тір"</t>
  </si>
  <si>
    <t>39075529</t>
  </si>
  <si>
    <t>Товариство з обмеженою відповідальністю "ВСМ "Україна"</t>
  </si>
  <si>
    <t>40070329</t>
  </si>
  <si>
    <t>Товариство з обмеженою відповідальністю  "Західна мультисервісна мережа"</t>
  </si>
  <si>
    <t>40392244</t>
  </si>
  <si>
    <t>Товариство з обмеженою відповідальністю  "Фаббрика"</t>
  </si>
  <si>
    <t>40403973</t>
  </si>
  <si>
    <t>Товариство з обмеженою відповідальністю  "Делікація"</t>
  </si>
  <si>
    <t>40748648</t>
  </si>
  <si>
    <t>Товариство з обмеженою відповідальністю "Агроомега-ТУР"</t>
  </si>
  <si>
    <t>41541587</t>
  </si>
  <si>
    <t>Товариство з обмеженою відповідальністю  "Теплодар Карпати ІВ"</t>
  </si>
  <si>
    <t>41670358</t>
  </si>
  <si>
    <t>ТОВАРИСТВО З ОБМЕЖЕНОЮ ВІДПОВІДАЛЬНІСТЮ "ГАЛАГРО-ДОБА"</t>
  </si>
  <si>
    <t>42150820</t>
  </si>
  <si>
    <t>Товариство з обмеженою відповідальністю  "Омега-Гарант"</t>
  </si>
  <si>
    <t>42372324</t>
  </si>
  <si>
    <t>Товариство з обмеженою відповідальністю "МВТ Груп"</t>
  </si>
  <si>
    <t>43982360</t>
  </si>
  <si>
    <t>Товариство з обмеженою відповідальністю  "Західагро-Тандем"</t>
  </si>
  <si>
    <t>44079766</t>
  </si>
  <si>
    <t>Комунальне підприємство "ЛАД-КОМ"</t>
  </si>
  <si>
    <t>Київське міське відділення</t>
  </si>
  <si>
    <t>1</t>
  </si>
  <si>
    <t>00032106</t>
  </si>
  <si>
    <t>НАЦІОНАЛЬНИЙ БАНК УКРАЇНИ</t>
  </si>
  <si>
    <t>2</t>
  </si>
  <si>
    <t>14345719</t>
  </si>
  <si>
    <t>ІНОЗЕМНЕ ПІДПРИЄМСТВО "ХОНЕВЕЛЛ УКРАЇНА"</t>
  </si>
  <si>
    <t>3</t>
  </si>
  <si>
    <t>16293406</t>
  </si>
  <si>
    <t>ТОВАРИСТВО З ОБМЕЖЕНОЮ ВІДПОВІДАЛЬНІСТЮ "ЦЕНТР ОБСЛУГОВУВАННЯ КОНФЕРЕНЦІЙ"</t>
  </si>
  <si>
    <t>4</t>
  </si>
  <si>
    <t>16470328</t>
  </si>
  <si>
    <t>ТОВАРИСТВО З ОБМЕЖЕНОЮ ВІДПОВІДАЛЬНІСТЮ "ФІРМА "КАЛИНА"</t>
  </si>
  <si>
    <t>5</t>
  </si>
  <si>
    <t>1746801594</t>
  </si>
  <si>
    <t>ФІЗИЧНА ОСОБА-ПІДПРИЄМЕЦЬ ЛОБУР ОЛЕКСАНДР ВАСИЛЬОВИЧ</t>
  </si>
  <si>
    <t>6</t>
  </si>
  <si>
    <t>1948604835</t>
  </si>
  <si>
    <t>РОДІОНОВ ОЛЕГ ЮРІЙОВИЧ</t>
  </si>
  <si>
    <t>7</t>
  </si>
  <si>
    <t>20043260</t>
  </si>
  <si>
    <t>ПРИВАТНЕ АКЦІОНЕРНЕ ТОВАРИСТВО "ІМПЕРІАЛ ТОБАККО ПРОДАКШН УКРАЇНА"</t>
  </si>
  <si>
    <t>8</t>
  </si>
  <si>
    <t>21511555</t>
  </si>
  <si>
    <t>ГАРАЖНО-БУДІВЕЛЬНИЙ КООПЕРАТИВ "СХІД-ІІ"</t>
  </si>
  <si>
    <t>9</t>
  </si>
  <si>
    <t>21560246</t>
  </si>
  <si>
    <t>ТОВАРИСТВО З ОБМЕЖЕНОЮ ВІДПОВІДАЛЬНІСТЮ "НАУКОВО-ВИРОБНИЧЕ ОБ"ЄДНАННЯ "ЕКМА-СТО""</t>
  </si>
  <si>
    <t>10</t>
  </si>
  <si>
    <t>21577643</t>
  </si>
  <si>
    <t>ТОВАРИСТВО З ОБМЕЖЕНОЮ ВІДПОВІДАЛЬНІСТЮ "ГАРАНТІЯ"</t>
  </si>
  <si>
    <t>11</t>
  </si>
  <si>
    <t>23163319</t>
  </si>
  <si>
    <t>МАЛЕ ПРИВАТНЕ НАУКОВО-ТЕХНІЧНЕ ПІДПРИЄМСТВО "ЕКПО"</t>
  </si>
  <si>
    <t>12</t>
  </si>
  <si>
    <t>23515853</t>
  </si>
  <si>
    <t>ТОВАРИСТВО З ОБМЕЖЕНОЮ ВІДПОВІДАЛЬНІСТЮ "ТАНІТ"</t>
  </si>
  <si>
    <t>13</t>
  </si>
  <si>
    <t>2396518514</t>
  </si>
  <si>
    <t>ФІЗИЧНА ОСОБА- ПІДПРИЄМЕЦЬ ДАВИДЧУК ІВАН</t>
  </si>
  <si>
    <t>14</t>
  </si>
  <si>
    <t>24647491</t>
  </si>
  <si>
    <t>АУДИТОРСЬКА ФІРМА У ФОРМІ ТОВАРИСТВА З ОБМЕЖЕНОЮ ВІДПОВІДАЛЬНІСТЮ "НІКА-АУДИТ"</t>
  </si>
  <si>
    <t>15</t>
  </si>
  <si>
    <t>24733492</t>
  </si>
  <si>
    <t>ПІДПРИЄМСТВО ЗІ 100 ІНОЗЕМНОЮ ІНВЕСТИЦІЄЮ ТОВАРИСТВО З ОБМЕЖЕНОЮ ВІДПОВІДАЛЬНІСТЮ "МЕРІ КЕЙ (УКРАЇНА) ЛІМІТЕД"</t>
  </si>
  <si>
    <t>16</t>
  </si>
  <si>
    <t>24925576</t>
  </si>
  <si>
    <t>ТОВАРИСТВО З ОБМЕЖЕНОЮ ВІДПОВІДАЛЬНІСТЮ "АВІАМІР"</t>
  </si>
  <si>
    <t>17</t>
  </si>
  <si>
    <t>25264912</t>
  </si>
  <si>
    <t>ТОВАРИСТВО З ОБМЕЖЕНОЮ ВІДПОВІДАЛЬНІСТЮ "ЛЕКОС"</t>
  </si>
  <si>
    <t>18</t>
  </si>
  <si>
    <t>25390060</t>
  </si>
  <si>
    <t>ТОВАРИСТВО З ОБМЕЖЕНОЮ ВІДПОВІДАЛЬНІСТЮ "АСКАНІЯ-ТРЕЙДІНГ"</t>
  </si>
  <si>
    <t>19</t>
  </si>
  <si>
    <t>25409368</t>
  </si>
  <si>
    <t>ТОВАРИСТВО З ОБМЕЖЕНОЮ ВІДПОВІДАЛЬНІСТЮ "АВІАКОМПАНІЯ "ПРОМІНТЕРСЕРВІС"</t>
  </si>
  <si>
    <t>20</t>
  </si>
  <si>
    <t>25635952</t>
  </si>
  <si>
    <t>ДОЧІРНЄ ПІДПРИЄМСТВО "ЦУКРОАВТОМАТ-ІНЖ"</t>
  </si>
  <si>
    <t>21</t>
  </si>
  <si>
    <t>2894210523</t>
  </si>
  <si>
    <t>ФІЗИЧНА ОСОБА-ПІДПРИЄМЕЦЬ ШЕРІНА ІНГА ВАЛЕРІЇВНА</t>
  </si>
  <si>
    <t>22</t>
  </si>
  <si>
    <t>2950215039</t>
  </si>
  <si>
    <t>ФІЗИЧНА ОСОБА ПІДПИЄМЕЦЬ  ГОМОЛА ОЛЕКСАНДР ВАСИЛЬОВИЧ</t>
  </si>
  <si>
    <t>23</t>
  </si>
  <si>
    <t>30023844</t>
  </si>
  <si>
    <t>ПРИВАТНЕ ПІДПРИЄМСТВО "КЛАС"</t>
  </si>
  <si>
    <t>24</t>
  </si>
  <si>
    <t>30577197</t>
  </si>
  <si>
    <t>ТОВАРИСТВО З ОБМЕЖЕНОЮ ВІДПОВІДАЛЬНІСТЮ "КОНУС-Ю"</t>
  </si>
  <si>
    <t>25</t>
  </si>
  <si>
    <t>30634365</t>
  </si>
  <si>
    <t>ТОВАРИСТВО З ОБМЕЖЕНОЮ ВІДПОВІДАЛЬНІСТЮ "АУДИТОРСЬКА ФІРМА "ІНТЕР-АУДИТ КРОУ"</t>
  </si>
  <si>
    <t>26</t>
  </si>
  <si>
    <t>3093019323</t>
  </si>
  <si>
    <t>ФІЗИЧНА  ОСОБА -ПІДПРИЄМЕЦЬ  ЯЦЕНКО ЮЛІЯ ВІТАЛІЇВНА</t>
  </si>
  <si>
    <t>27</t>
  </si>
  <si>
    <t>31084651</t>
  </si>
  <si>
    <t>ТОВАРИСТВО З ОБМЕЖЕНОЮ ВІДПОВІДАЛЬНІСТЮ "УКРАЇНСЬКИЙ ПРОМИСЛОВИЙ ПРОЕКТ"</t>
  </si>
  <si>
    <t>28</t>
  </si>
  <si>
    <t>31272435</t>
  </si>
  <si>
    <t>Товариство з обмеженою відповідальністю "Укртоп-Партнер"</t>
  </si>
  <si>
    <t>29</t>
  </si>
  <si>
    <t>31605214</t>
  </si>
  <si>
    <t>ТОВАРИСТВО З ОБМЕЖЕНОЮ ВІДПОВІДАЛЬНІСТЮ НАВЧАЛЬНО-КОНСУЛЬТАЦІЙНИЙ ЦЕНТР АСОЦІАЦІЇ МІЖНАРОДНИХ АВТОМОБІЛЬНИХ ПЕРЕВІЗНИКІВ УКРАЇНИ"</t>
  </si>
  <si>
    <t>30</t>
  </si>
  <si>
    <t>31984527</t>
  </si>
  <si>
    <t>ТОВАРИСТВО З ОБМЕЖЕНОЮ ВІДПОВІДАЛЬНІСТЮ "ЕРМА-ІНТЕР"</t>
  </si>
  <si>
    <t>31</t>
  </si>
  <si>
    <t>32073952</t>
  </si>
  <si>
    <t>ТОВАРИСТВО З ОБМЕЖЕНОЮ ВІДПОВІДАЛЬНІСТЮ "МЕДІА-МАКС"</t>
  </si>
  <si>
    <t>32</t>
  </si>
  <si>
    <t>32110540</t>
  </si>
  <si>
    <t>ДОЧІРНЄ ПІДПРИЄМСТВО "СТАДА-УКРАЇНА" КОМПАНІЇ "БЕПХА БЕТАЙЛІГУНГСГЕЗЕЛЬШАФТ ФЮР ФАРМАВЕРТЕ МБХ" (ДП "СТАДА-УКРАЇНА")</t>
  </si>
  <si>
    <t>33</t>
  </si>
  <si>
    <t>32307463</t>
  </si>
  <si>
    <t>ПРИВАТНЕ ПІДПРИЄМСТВО "СЕЛТЕК"</t>
  </si>
  <si>
    <t>34</t>
  </si>
  <si>
    <t>32657174</t>
  </si>
  <si>
    <t>ТОВАРИСТВО З ОБМЕЖЕНОЮ ВІДПОВІДАЛЬНІСТЮ "ХР.ХАНСЕН УКРАЇНА"</t>
  </si>
  <si>
    <t>35</t>
  </si>
  <si>
    <t>33230842</t>
  </si>
  <si>
    <t>ІНОЗЕМНЕ ПІДПРИЄМСТВО "АМАДЕУС УКРАЇНА"</t>
  </si>
  <si>
    <t>36</t>
  </si>
  <si>
    <t>33236598</t>
  </si>
  <si>
    <t>ТОВАРИСТВО З ОБМЕЖЕНОЮ ВІДПОВІДАЛЬНІСТЮ "НІССАН МОТОР УКРАЇНА"</t>
  </si>
  <si>
    <t>37</t>
  </si>
  <si>
    <t>33345384</t>
  </si>
  <si>
    <t>ТОВАРИСТВО З ОБМЕЖЕНОЮ ВІДПОВІДАЛЬНІСТЮ "РІВА-СТАЛЬ"</t>
  </si>
  <si>
    <t>38</t>
  </si>
  <si>
    <t>33440587</t>
  </si>
  <si>
    <t>ТОВАРИСТВО З ОБМЕЖЕНОЮ ВІДПОВІДАЛЬНІСТЮ "ПАУЛ ЛАНГЕ УКРАЇНА"</t>
  </si>
  <si>
    <t>39</t>
  </si>
  <si>
    <t>33882412</t>
  </si>
  <si>
    <t>ТОВАРИСТВО З ОБМЕЖЕНОЮ ВІДПОВІДАЛЬНІСТЮ "АСКАНІЯ ФРОУЗЕН ФУДС"</t>
  </si>
  <si>
    <t>40</t>
  </si>
  <si>
    <t>34427200</t>
  </si>
  <si>
    <t>Товариство з обмеженою відповідальністю "Хелен Лайн"</t>
  </si>
  <si>
    <t>41</t>
  </si>
  <si>
    <t>34807464</t>
  </si>
  <si>
    <t>ТОВАРИСТВО З ОБМЕЖЕНОЮ ВІДПОВІДАЛЬНІСТЮ " СВІТ КОНДИЦІОНЕРІВ ДИСТРИБЬЮШИН"</t>
  </si>
  <si>
    <t>42</t>
  </si>
  <si>
    <t>34838178</t>
  </si>
  <si>
    <t>ТОВАРИСТВО З ОБМЕЖЕНОЮ ВIДПОВIДАЛЬНIСТЮ "ГРІН ПАУЕР ЄВРОЕЛЕКТРИК УКРАЇНА"</t>
  </si>
  <si>
    <t>43</t>
  </si>
  <si>
    <t>35140281</t>
  </si>
  <si>
    <t>ТОВАРИСТВО З ОБМЕЖЕНОЮ ВІДПОВІДАЛЬНІСТЮ "М.І.К.-ТРАНС"</t>
  </si>
  <si>
    <t>44</t>
  </si>
  <si>
    <t>35149481</t>
  </si>
  <si>
    <t>ТОВАРИСТВО З ОБМЕЖЕНОЮ ВІДПОВІДАЛЬНІСТЮ "СЕЛТЕК СЕРВІС"</t>
  </si>
  <si>
    <t>45</t>
  </si>
  <si>
    <t>35252040</t>
  </si>
  <si>
    <t>ТОВАРИСТВО З ОБМЕЖЕНОЮ ВІДПОВІДАЛЬНІСТЮ "ГУГЛ"</t>
  </si>
  <si>
    <t>46</t>
  </si>
  <si>
    <t>35261920</t>
  </si>
  <si>
    <t>ТОВАРИСТВА З ОБМЕЖЕНОЮ ВІДПОВІДАЛЬНІСТЮ "ЦИММЕР МЕДІЗИН СІСТЕМ УКРАЇНА"</t>
  </si>
  <si>
    <t>47</t>
  </si>
  <si>
    <t>35614306</t>
  </si>
  <si>
    <t>ТОВАРИСТВО З ОБМЕЖЕНОЮ ВІДПОВІДАЛЬНІСТЮ "ДС ЕЛЕКТРОНІКС"</t>
  </si>
  <si>
    <t>48</t>
  </si>
  <si>
    <t>35648623</t>
  </si>
  <si>
    <t>ТОВАРИСТВО З ОБМЕЖЕНОЮ ВІДПОВІДАЛЬНІСТЮ "САНОФІ-АВЕНТІС УКРАЇНА"</t>
  </si>
  <si>
    <t>49</t>
  </si>
  <si>
    <t>35757357</t>
  </si>
  <si>
    <t>ТОВАРИСТВО З ОБМЕЖЕНОЮ ВІДПОВІДАЛЬНІСТЮ " КАСКАД МЕДІКАЛ РЕГІОНИ"</t>
  </si>
  <si>
    <t>50</t>
  </si>
  <si>
    <t>35951055</t>
  </si>
  <si>
    <t>ТОВАРИСТВО З ОБМЕЖЕНОЮ ВІДПОВІДАЛЬНІСТЮ "СИСДЕВ ЛАБОРАТОРІЗ"</t>
  </si>
  <si>
    <t>51</t>
  </si>
  <si>
    <t>36126893</t>
  </si>
  <si>
    <t>ТОВАРИСТВО  З ОБМЕЖЕНОЮ ВІДПОВІДАЛЬНІСТЮ " ВІВА АРТ"</t>
  </si>
  <si>
    <t>52</t>
  </si>
  <si>
    <t>36186424</t>
  </si>
  <si>
    <t>ТОВАРИСТВО З ОБМЕЖЕНОЮ ВІДПОВІДАЛЬНІСТЮ "ГЕРБАЛАЙФ УКРАЇНА"</t>
  </si>
  <si>
    <t>53</t>
  </si>
  <si>
    <t>36309181</t>
  </si>
  <si>
    <t>ТОВАРИСТВО З ОБМЕЖЕНОЮ ВІДПОВІДАЛЬНІСТЮ "МІРАСВІТ"</t>
  </si>
  <si>
    <t>54</t>
  </si>
  <si>
    <t>36791032</t>
  </si>
  <si>
    <t>ТОВАРИСТВО З ОБМЕЖЕНОЮ ВІДПОВІДАЛЬНІСТЮ "МІШЛЄН УКРАЇНА"</t>
  </si>
  <si>
    <t>55</t>
  </si>
  <si>
    <t>37001036</t>
  </si>
  <si>
    <t>ТОВАРИСТВО З ОБМЕЖЕНОЮ ВІДПОВІДАЛЬНІСТЮ "БУДІВЕЛЬНА КОМПАНІЯ СОНЯЧНА ДОЛИНА"</t>
  </si>
  <si>
    <t>56</t>
  </si>
  <si>
    <t>37163927</t>
  </si>
  <si>
    <t>ТОВАРИСТВО З ОБМЕЖЕНОЮ ВІДПОВІДАЛЬНІСТЮ "ПРОСТІР ЮРИДИЧНИЙ ТА ПОДАТКОВИЙ КОНСАЛТИНГ"</t>
  </si>
  <si>
    <t>57</t>
  </si>
  <si>
    <t>37331490</t>
  </si>
  <si>
    <t>ТОВАРИСТВА З ОБМЕЖЕНОЮ ВІДПОВІДАЛЬНІСТЮ "МІЖНАРОДНИЙ ІНСТИТУТ КЛІНІЧНИХ ДОСЛІДЖЕНЬ"</t>
  </si>
  <si>
    <t>58</t>
  </si>
  <si>
    <t>37334198</t>
  </si>
  <si>
    <t>ТОВАРИСТВО З ОБМЕЖЕНОЮ ВІДПОВІДАЛЬНІСТЮ "СЕЖЕДІМ УКРАЇНА"</t>
  </si>
  <si>
    <t>59</t>
  </si>
  <si>
    <t>37391848</t>
  </si>
  <si>
    <t>ТОВАРИСТВО З ОБМЕЖЕНОЮ ВІДПОВІДАЛЬНІСТЮ "АГРО ВЕСТ"</t>
  </si>
  <si>
    <t>60</t>
  </si>
  <si>
    <t>37406656</t>
  </si>
  <si>
    <t>ТОВАРИСТВО З ОБМЕЖЕНОЮ ВІДПОВІДАЛЬНІСТЮ "ІНТЕРДЕНТ"</t>
  </si>
  <si>
    <t>61</t>
  </si>
  <si>
    <t>37688474</t>
  </si>
  <si>
    <t>ТОВАРИСТВО З ОБМЕЖЕНОЮ ВІДПОВІДАЛЬНІСТЮ "ЮДЖЕС ГРУП"</t>
  </si>
  <si>
    <t>62</t>
  </si>
  <si>
    <t>37974488</t>
  </si>
  <si>
    <t>ТОВАРИСТВО З ОБМЕЖЕНОЮ ВІДПОВІДАЛЬНІСТЮ  "БУКІНГ.КОМ ЮКРЕЙН"</t>
  </si>
  <si>
    <t>63</t>
  </si>
  <si>
    <t>38239703</t>
  </si>
  <si>
    <t>ТОВАРИСТВО З ОБМЕЖЕНОЮ ВІДПОВІДАЛЬНІСТЮ "ПРЕМІУМ Б'ЮТІ АРТ"</t>
  </si>
  <si>
    <t>64</t>
  </si>
  <si>
    <t>38488560</t>
  </si>
  <si>
    <t>ТОВАРИСТВО З ОБМЕЖЕНОЮ ВІДПОВІДАЛЬНІСТЮ "КИЇВСПЕЦТРАНС"</t>
  </si>
  <si>
    <t>65</t>
  </si>
  <si>
    <t>38670138</t>
  </si>
  <si>
    <t>ТОВАРИСТВА З ОБМЕЖЕНОЮ ВІДПОВІДАЛЬНІСТЮ "МОНОЛІТ-ДРУК"</t>
  </si>
  <si>
    <t>66</t>
  </si>
  <si>
    <t>38725815</t>
  </si>
  <si>
    <t>ТОВАРИСТВО З ОБМЕЖЕНОЮ ВІДПОВІДАЛЬНІСТЮ "ІНСТИТУТ ЗЕМЕЛЬНО-ПРАВОВИХ ВІДНОСИН "УКРЗЕМКОНСАЛТ"</t>
  </si>
  <si>
    <t>67</t>
  </si>
  <si>
    <t>38808304</t>
  </si>
  <si>
    <t>ТОВАРИСТВА З ОБМЕЖЕНОЮ ВІДПОВІДАЛЬНІСТЮ "ІТУМ"</t>
  </si>
  <si>
    <t>68</t>
  </si>
  <si>
    <t>38844798</t>
  </si>
  <si>
    <t>ТОВАРИСТВО  З ОБМЕЖЕНОЮ ВІДПОВІДАЛЬНІСТЮ " ЄВРОКЛІМАТ УКРАЇНИ"</t>
  </si>
  <si>
    <t>69</t>
  </si>
  <si>
    <t>38976491</t>
  </si>
  <si>
    <t>ТОВАРИСТВО З ОБМЕЖЕНОЮ ВІДПОВІДАЛЬНІСТЮ "НЕТВЕЙВ СЕРВІС"</t>
  </si>
  <si>
    <t>70</t>
  </si>
  <si>
    <t>39058283</t>
  </si>
  <si>
    <t>ТОВАРИСТВО З ОБМЕЖЕНОЮ ВІДПОВІДАЛЬНІСТЮ "КИЇВ КОМФОРТ"</t>
  </si>
  <si>
    <t>71</t>
  </si>
  <si>
    <t>39134938</t>
  </si>
  <si>
    <t>ТОВАРИСТВО З ОБМЕЖЕНОЮ ВІДПОВІДАЛЬНІСТЮ "ОПТА-ФОРТ"</t>
  </si>
  <si>
    <t>72</t>
  </si>
  <si>
    <t>39178762</t>
  </si>
  <si>
    <t>ТОВАРИСТВА З ОБМЕЖЕНОЮ ВІДПОВІДАЛЬНІСТЮ "МОНСАНТО НАСІННЯ"</t>
  </si>
  <si>
    <t>73</t>
  </si>
  <si>
    <t>39235228</t>
  </si>
  <si>
    <t>ТОВАРИСТВО З ОБМЕЖЕНОЮ ВІДПОВІДАЛЬНІСТЮ "ВІЗІР-ЦЕНТР"</t>
  </si>
  <si>
    <t>74</t>
  </si>
  <si>
    <t>39460216</t>
  </si>
  <si>
    <t>ТОВАРИСТВО З ОБМЕЖЕНОЮ ВІДПОВІДАЛЬНІСТЮ "ЗАХІДВТОРЛОМ"</t>
  </si>
  <si>
    <t>75</t>
  </si>
  <si>
    <t>39696432</t>
  </si>
  <si>
    <t>ТОВАРИСТВО З ОБМЕЖЕНОЮ ВІДПОВІДАЛЬНІСТЮ "АТЛ-АВТОСЕРВІС"</t>
  </si>
  <si>
    <t>76</t>
  </si>
  <si>
    <t>40179544</t>
  </si>
  <si>
    <t>ТОВАРИСТВО З ОБМЕЖЕНОЮ ВІДПОВІДАЛЬНІСТЮ "МАКПАУ ПРОПЕРТІ МЕНЕДЖМЕНТ"</t>
  </si>
  <si>
    <t>77</t>
  </si>
  <si>
    <t>40519037</t>
  </si>
  <si>
    <t>ТОВАРИСТВО З ОБМЕЖЕНОЮ ВІДПОВІДАЛЬНІСТЮ "МЕДГАЗ"</t>
  </si>
  <si>
    <t>78</t>
  </si>
  <si>
    <t>40935145</t>
  </si>
  <si>
    <t>ТОВАРИСТВО З ОБМЕЖЕНОЮ ВІДПОВІДАЛЬНІСТЮ "ВЕЛДУ"</t>
  </si>
  <si>
    <t>79</t>
  </si>
  <si>
    <t>40940050</t>
  </si>
  <si>
    <t>ТОВАРИСТВО З ОБМЕЖЕНОЮ ВІДПОВІДАЛЬНІСТЮ "СКАЛОРС УКРАЇНА"</t>
  </si>
  <si>
    <t>80</t>
  </si>
  <si>
    <t>41317440</t>
  </si>
  <si>
    <t>ТОВАРИСТВО З ОБМЕЖЕНОЮ ВІДПОВІДАЛЬНІСТЮ "АТЛАНТ КАПІТАЛ"</t>
  </si>
  <si>
    <t>81</t>
  </si>
  <si>
    <t>41347407</t>
  </si>
  <si>
    <t>ТОВАРИСТВО  З ОБМЕЖЕНОЮ ВІДПОВІДАЛЬНІСТЮ "ТД ТЕК-УКРАЇНА"</t>
  </si>
  <si>
    <t>82</t>
  </si>
  <si>
    <t>41429222</t>
  </si>
  <si>
    <t>ТОВАРИСТВО З ОБМЕЖЕНОЮ ВІДПОВІДАЛЬНІСТЮ "СТАБІФУД"</t>
  </si>
  <si>
    <t>83</t>
  </si>
  <si>
    <t>41560389</t>
  </si>
  <si>
    <t>ТОВАРИСТВО З ОБМЕЖЕНОЮ ВІДПОВІДАЛЬНІСТЮ "КЛАСТЕР УКРАЇНА"</t>
  </si>
  <si>
    <t>84</t>
  </si>
  <si>
    <t>41752498</t>
  </si>
  <si>
    <t>ТОВАРИСТВО З ОБМЕЖЕНОЮ ВІДПОВІДАЛЬНІСТЮ "ІНСОЛАР"</t>
  </si>
  <si>
    <t>85</t>
  </si>
  <si>
    <t>41769276</t>
  </si>
  <si>
    <t>ТОВАРИСТВА З ОБМЕЖЕНОЮ ВІДПОВІДАЛЬНІСТЮ "ГАРНЕТ КИЇВ"</t>
  </si>
  <si>
    <t>86</t>
  </si>
  <si>
    <t>41947104</t>
  </si>
  <si>
    <t>ТОВАРИСТВО З ОБМЕЖЕНОЮ ВІДПОВІДАЛЬНІСТЮ "БІЄНТА"</t>
  </si>
  <si>
    <t>87</t>
  </si>
  <si>
    <t>42654143</t>
  </si>
  <si>
    <t>ТОВАРИСТВА З ОБМЕЖЕНОЮ ВІДПОВІДАЛЬНІСТЮ "БУДІВЕЛЬНА КОМПАНІЯ "БІЛДЕКС"</t>
  </si>
  <si>
    <t>88</t>
  </si>
  <si>
    <t>42822822</t>
  </si>
  <si>
    <t>ТОВАРИСТВО З  ОБМЕЖЕНОЮ ВІДПОВІДАЛЬНІСТЮ "КУЛЬТУРНІ, СОЦІАЛЬНІ ТА  ОСВІТНІ  ІНІЦІАТИВИ"</t>
  </si>
  <si>
    <t>89</t>
  </si>
  <si>
    <t>43034986</t>
  </si>
  <si>
    <t>ТОВАРИСТВО З ОБМЕЖЕНОЮ ВІДПОВІДАЛЬНІСТЮ "ГІДРОЛІДЕР"</t>
  </si>
  <si>
    <t>90</t>
  </si>
  <si>
    <t>43212290</t>
  </si>
  <si>
    <t>ТОВАРИСТВО З ОБМЕЖЕНОЮ ВІДПОВІДАЛЬНІСТЮ " ІНТЕЛЕС"</t>
  </si>
  <si>
    <t>91</t>
  </si>
  <si>
    <t>43417994</t>
  </si>
  <si>
    <t>ТОВАРИСТВО З ОБМЕЖЕНОЮ ВІДПОВІДАЛЬНІСТЮ "ТК ПОЖСОЮЗ"</t>
  </si>
  <si>
    <t>92</t>
  </si>
  <si>
    <t>43420829</t>
  </si>
  <si>
    <t>ТОВАРИСТВО З ОБМЕЖЕНОЮ ВІДПОВІДАЛЬНІСТЮ "БАЛК-ТРАНС"</t>
  </si>
  <si>
    <t>93</t>
  </si>
  <si>
    <t>43499951</t>
  </si>
  <si>
    <t>ТОВАРИСТВО З ОБМЕЖЕНОЮ ВІДПОВІДАЛЬНІСТЮ "АРКАС-С"</t>
  </si>
  <si>
    <t>94</t>
  </si>
  <si>
    <t>43597720</t>
  </si>
  <si>
    <t>ТОВАРИСТВО З ОБМЕЖЕНОЮ ВІДПОВІДАЛЬНІСТЮ "ТЕХНІЧНИЙ СЕРВІС ПЛЮС"</t>
  </si>
  <si>
    <t>95</t>
  </si>
  <si>
    <t>43957292</t>
  </si>
  <si>
    <t>ТОВАРИСТВО З ОБМЕЖЕНОЮ ВІДПОВІДАЛЬНІСТЮ "АГКО УКРАЇНА"</t>
  </si>
  <si>
    <t>96</t>
  </si>
  <si>
    <t>43971034</t>
  </si>
  <si>
    <t xml:space="preserve">ТОВАРИСТВО З ОБМЕЖЕНОЮ ВІДПОВІДАЛЬНІСТЮ "МАКСТАЙП" </t>
  </si>
  <si>
    <t>97</t>
  </si>
  <si>
    <t>44026028</t>
  </si>
  <si>
    <t xml:space="preserve">ТОВАРИСТВО З ОБМЕЖЕНОЮ ВІДПОВІДАЛЬНІСТЮ "ЛИФТ ЮКРЕЙН" </t>
  </si>
  <si>
    <t xml:space="preserve">Київська область </t>
  </si>
  <si>
    <t>ТОВАРИСТВО З ОБМЕЖЕНОЮ ВІДПОВІДАЛЬНІСТЮ " СВІТ-ТЕПЛА"</t>
  </si>
  <si>
    <t>ТОВАРИСТВО З ОБМЕЖЕНОЮ ВІДПОВІДАЛЬНСТЮ "ТЕРРА-ТЕЛЕКОМ"</t>
  </si>
  <si>
    <t>ПРИВАТНЕ ПІДПРИЄМСТВО АГРОФІРМА "СОМКОВА ДОЛИНА"</t>
  </si>
  <si>
    <t>СЕЛЯНСЬКЕ (ФЕРМЕРСЬКЕ) ГОСПОДАРСТВО "ОБЕРІГ"</t>
  </si>
  <si>
    <t>ТОВАРИСТВО З ОБМЕЖЕНОЮ ВІДПОВІДАЛЬНІСТЮ "БЕСТ-ЕРАГОН"</t>
  </si>
  <si>
    <t>ТОВАРИСТВО З ОБМЕЖЕНОЮ ВІДПОВІДАЛЬНІСЮ ФІРМА "МЕХАНІКА"</t>
  </si>
  <si>
    <t>ТОВАРИСТВО З ОБМЕЖЕНОЮ ВІДПОВІДАЛЬНІСТЮ "АГРІКЛАБ"</t>
  </si>
  <si>
    <t>ПРИВАТНЕ ПІДПРИЄМСТВО "ПРОМ АГРО РОСЬ"</t>
  </si>
  <si>
    <t>ТОВАРИСТВО З ОБМЕЖЕНОЮ ВІДПОВІДАЛЬНІСТЮ "ОРІХОВЕЦЬКЕ"</t>
  </si>
  <si>
    <t>ТОВАРИСТВО З ОБМЕЖЕНОЮ ВІДПОВІДАЛЬНІСТЮ "ДЕМЕТРА"</t>
  </si>
  <si>
    <t>ТОВАРИСТВО З ОБМЕЖЕНОЮ ВІДПОВІДАЛЬНІСТЮ "СЕРВІС-АГРО"</t>
  </si>
  <si>
    <t>ТОВАРИВСТВО З ОБМЕЖЕНОЮ ВІДПОВІДАЛЬНІСТЮ "АОЛІН УКРАЇНА"</t>
  </si>
  <si>
    <t>ТОВАРИСТВО З ОБМЕЖЕНОЮ ВІДПОВІДАЛЬНІСТЮ "ТНТ УКРАЇНА"</t>
  </si>
  <si>
    <t>ФІЗИЧНА ОСОБА-ПІДПРИЄМЕЦЬ РУЖИНСЬКА МАРІЯ ОЛЕКСАНДРІВНА</t>
  </si>
  <si>
    <t>Львівська область (місто)</t>
  </si>
  <si>
    <t>35333192</t>
  </si>
  <si>
    <t>ТзОВ "Монді Пекеджінг Бегс Юкрейн"</t>
  </si>
  <si>
    <t>30538650</t>
  </si>
  <si>
    <t>ТзОВ Компанія "Україна ЛВ-Тур"</t>
  </si>
  <si>
    <t>39868280</t>
  </si>
  <si>
    <t>ТзОВ "Аероблок"</t>
  </si>
  <si>
    <t>40953850</t>
  </si>
  <si>
    <t>ТОВАРИСТВО  З  ОБМЕЖЕНОЮ  ВІДПОВІДАЛЬНІСТЮ   "ЕНЕРГОПРОФ"</t>
  </si>
  <si>
    <t>38375555</t>
  </si>
  <si>
    <t>ТОВАРИСТВО З ОБМЕЖЕНОЮ ВІДПОВІДАЛЬНІСТЮ "УКРБУД -2012"</t>
  </si>
  <si>
    <t>30275535</t>
  </si>
  <si>
    <t>ПП "Троянда-Захід"</t>
  </si>
  <si>
    <t>30878290</t>
  </si>
  <si>
    <t xml:space="preserve">ТОВАРИСТВО З ОБМЕЖЕНОЮ ВІДПОВІДАЛЬНІСТЮ "ОАЗІС" </t>
  </si>
  <si>
    <t>33506244</t>
  </si>
  <si>
    <t>Фермерське господарство "Птиця"</t>
  </si>
  <si>
    <t>32141207</t>
  </si>
  <si>
    <t>ТзОВ"Агро Лан"</t>
  </si>
  <si>
    <t>32764314</t>
  </si>
  <si>
    <t>ПП Автотранспортне пдприємство "Завада"</t>
  </si>
  <si>
    <t>32469212</t>
  </si>
  <si>
    <t>ПРИВАТНЕ ПІДПРИЄМСТВО "ВІТА-АГРО"</t>
  </si>
  <si>
    <t>25237714</t>
  </si>
  <si>
    <t>ТОВАРИСТВО З ОБМЕЖЕНОЮ ВІДПОВІДАЛЬНІСТЮ "РЕЗОРТ ПЕРЛИНА КАРПАТ"</t>
  </si>
  <si>
    <t>20789515</t>
  </si>
  <si>
    <t>Фермерське  господарство "Кушпіт"</t>
  </si>
  <si>
    <t>22337830</t>
  </si>
  <si>
    <t>Товариство з обмеженою відповідальністю "РТВ-сервіс"</t>
  </si>
  <si>
    <t>33169878</t>
  </si>
  <si>
    <t>ІП "Західна індустріальна компанія"</t>
  </si>
  <si>
    <t>33811803</t>
  </si>
  <si>
    <t>ТОВАРИСТВО З ОБМЕЖЕНОЮ ВІДПОВІДАЛЬНІСТЮ "ГАЛИЦЬКА ПТИЦЯ"</t>
  </si>
  <si>
    <t>32182058</t>
  </si>
  <si>
    <t>Товариство з обмеженою відповідальністю "ЮНІСЕРВІС"</t>
  </si>
  <si>
    <t>36312531</t>
  </si>
  <si>
    <t>ТОВАРИСТВО З ОБМЕЖЕНОЮ ВІДПОВІДАЛЬНІСТЮ "КОМФОРТ І БЕЗПЕКА"</t>
  </si>
  <si>
    <t>38370221</t>
  </si>
  <si>
    <t>ТОВАРИСТВО З ОБМЕЖЕНОЮ ВІДПОВІДАЛЬНІСТЮ "ДЕ АРТ ГРУП"</t>
  </si>
  <si>
    <t>3068112155</t>
  </si>
  <si>
    <t>ФІЗИЧНА ОСОБА - ПІДПРИЄМЕЦЬ   ПАУК ВОЛОДИМИР СТЕПАНОВИЧ</t>
  </si>
  <si>
    <t>19173737</t>
  </si>
  <si>
    <t>ТзОВ "Лабораторія "Нова модель"</t>
  </si>
  <si>
    <t>2020012063</t>
  </si>
  <si>
    <t>ФІЗИЧНА ОСОБА - ПІДПРИЄМЕЦЬ  ПАУК НАДІЯ РОМАНІВНА</t>
  </si>
  <si>
    <t>30648880</t>
  </si>
  <si>
    <t>ТОВАРИСТВО З ОБМЕЖЕНОЮ ВІДПОВІДАЛЬНІСТЮ "ЧСАД ЯВОРІВ"</t>
  </si>
  <si>
    <t>2543106355</t>
  </si>
  <si>
    <t>ФІЗИЧНА ОСОБА-ПІДПРИЄМЕЦЬ ПІШКО АНДРІЙ ОМЕЛЯНОВИЧ</t>
  </si>
  <si>
    <t>35943395</t>
  </si>
  <si>
    <t>ТОВАРИСТВО З ОБМЕЖЕНОЮ ВІДПОВІДАЛЬНІСТЮ  "ФІРМА РЕВОЛТ"</t>
  </si>
  <si>
    <t>31298961</t>
  </si>
  <si>
    <t>СІЛЬСЬКОГОСПОДАРСЬКЕ ПРИВАТНЕ ПІДПРИЄМСТВО "ДОРОШІВ"</t>
  </si>
  <si>
    <t>20784529</t>
  </si>
  <si>
    <t>Товариство з обмеженою відповідальністю "Вузлівчанка"</t>
  </si>
  <si>
    <t>41459744</t>
  </si>
  <si>
    <t>ПРИВАТНЕ ПІДПРИЄМСТВО "ЮРИДИЧНА КОМПАНІЯ "ЗАХІДНА ПРАВОВА ГРУПА"</t>
  </si>
  <si>
    <t>30567372</t>
  </si>
  <si>
    <t>ТОВАРИСТВО З ОБМЕЖЕНОЮ ВІДПОВІДАЛЬНІСТЮ "ЕРА"</t>
  </si>
  <si>
    <t>Миколаївська область (місто)</t>
  </si>
  <si>
    <t>32117771</t>
  </si>
  <si>
    <t>ПП "ВЕЛЕС"</t>
  </si>
  <si>
    <t>34566105</t>
  </si>
  <si>
    <t>ТОВ "ЕВРОМОСТ"</t>
  </si>
  <si>
    <t>32943324</t>
  </si>
  <si>
    <t>ФГ "ВІКТОРІЯ"</t>
  </si>
  <si>
    <t>34033746</t>
  </si>
  <si>
    <t>ТОВ "ІНТЕР-ТЕЛЕКОМ СЕРВІС"</t>
  </si>
  <si>
    <t>40914476</t>
  </si>
  <si>
    <t>ТОВ "ВАСТ-СЕРВИС+"</t>
  </si>
  <si>
    <t>20892650</t>
  </si>
  <si>
    <t>ФГ "ЛІДЕР"</t>
  </si>
  <si>
    <t>31600881</t>
  </si>
  <si>
    <t>ПМП "ДАЙЯНА"</t>
  </si>
  <si>
    <t>35953356</t>
  </si>
  <si>
    <t>ФГ  "РІДНИЙ КРАЙ - В"</t>
  </si>
  <si>
    <t>20880227</t>
  </si>
  <si>
    <t>ПП "ВИРОБНИЧО - КОМЕРЦІЙНА  ФІРМА "КАЛІМЕРА"</t>
  </si>
  <si>
    <t>25377384</t>
  </si>
  <si>
    <t>КРЕДИТНА СПІЛКА "СВІТОВИД"</t>
  </si>
  <si>
    <t>03765312</t>
  </si>
  <si>
    <t>ПСП "ДМИТРІВКА"</t>
  </si>
  <si>
    <t>36200915</t>
  </si>
  <si>
    <t>ТОВ "КОНДОР іКо"</t>
  </si>
  <si>
    <t>20898405</t>
  </si>
  <si>
    <t>ФГ "РОСТОК"</t>
  </si>
  <si>
    <t>Перелік підприємств зареєстрованих у Одеському обласному відділенні Фонду соціального захисту осіб з інвалідністю, які у 2022 році сплатили санкції за звітний 2021 рік у повному обсязі та не мають заборгованості зі сплати сум АГС за попередні звітні роки</t>
  </si>
  <si>
    <t>Станом на 01.06.2022</t>
  </si>
  <si>
    <t xml:space="preserve">Одеська область </t>
  </si>
  <si>
    <t>№ п.п.</t>
  </si>
  <si>
    <t>Код ЄРДПОУ</t>
  </si>
  <si>
    <t>02717759</t>
  </si>
  <si>
    <t>Б-Дн.об"єдн спорт.-техн. клуб</t>
  </si>
  <si>
    <t>03769244</t>
  </si>
  <si>
    <t>СІЛЬСЬКОГОСПОДАРСЬКЕ ПІДПРИЄМСТВО "ПРАВДА" (ТОВАРИСТВО З ОБМЕЖЕНОЮ ВІДПОВІДАЛЬНІСТЮ)</t>
  </si>
  <si>
    <t>19055067</t>
  </si>
  <si>
    <t>Спільне Українсько-Американське підприємство "Трейс"</t>
  </si>
  <si>
    <t>21019251</t>
  </si>
  <si>
    <t>СЕЛЯНСЬКЕ (ФЕРМЕРСЬКЕ) ГОСПОДАРСТВО "ЛАПА І К"</t>
  </si>
  <si>
    <t>22457183</t>
  </si>
  <si>
    <t>ТОВАРИСТВО З ОБМЕЖЕНОЮ ВІДПОВІДАЛЬНІСТЮ "ГРАНАТ"</t>
  </si>
  <si>
    <t>25031421</t>
  </si>
  <si>
    <t>ПРИВАТНЕ ПІДПРИЄМСТВО - ФІРМА "ІЗОТРАКС"</t>
  </si>
  <si>
    <t>25422469</t>
  </si>
  <si>
    <t>ПРИВАТНЕ ПІДПРИЄМСТВО ФІРМА "ЮГЄВРОТРАНС"</t>
  </si>
  <si>
    <t>32100993</t>
  </si>
  <si>
    <t>Товариство з обмеженою відповідальністю "Вис-Транс"</t>
  </si>
  <si>
    <t>32792650</t>
  </si>
  <si>
    <t>ПРИВАТНЕ ПІДПРИЄМСТВО "ДЕНТ-АРТ"</t>
  </si>
  <si>
    <t>32888363</t>
  </si>
  <si>
    <t>Фермерське господарство "Бевза М.М."</t>
  </si>
  <si>
    <t>3300010914</t>
  </si>
  <si>
    <t>ФІЗИЧНА ОСОБА ПІДПРИЄМЕЦЬ ДОНІЧ АРТЕМ ОЛЕКСАНДРОВИЧ</t>
  </si>
  <si>
    <t>34203453</t>
  </si>
  <si>
    <t>Товариство з обмеженою відповідальністю "ЖЕО "Комунсервіс"</t>
  </si>
  <si>
    <t>34599188</t>
  </si>
  <si>
    <t>ТОВ "ЧАКЕР"</t>
  </si>
  <si>
    <t>35641770</t>
  </si>
  <si>
    <t>ПП "АПТЕКА СОЦІАЛЬНА"</t>
  </si>
  <si>
    <t>35992992</t>
  </si>
  <si>
    <t>ТОВАРИСТВО З ОБМЕЖЕНОЮ ВІДПОВІДАЛЬНІСТЮ "ПРОМТЕХЕКСПЕРТИЗА"</t>
  </si>
  <si>
    <t>36718633</t>
  </si>
  <si>
    <t>ТОВАРИСТВО З ОБМЕЖЕНОЮ ВІДПОВІДАЛЬНІСТЮ "ЦЕНТР ВІДНОВЛЮВАЛЬНОЇ ТА ЕСТЕТИЧНОЇ МЕДИЦИНИ"</t>
  </si>
  <si>
    <t>37223975</t>
  </si>
  <si>
    <t>ТОВАРИСТВО З ОБМЕЖЕНОЮ ВІДПОВІДАЛЬНІСТЮ "ТЕРІТОРІЯ ЦВЄТА"</t>
  </si>
  <si>
    <t>39188770</t>
  </si>
  <si>
    <t>ТОВ "ОБСЛУГОВУЮЧЕ ПІДПРИЄМСТВО "НОВИЙ КВАРТАЛ"</t>
  </si>
  <si>
    <t>39263318</t>
  </si>
  <si>
    <t>ТОВАРИСТВО З ОБМЕЖЕНОЮ ВІДПОВІДАЛЬНІСТЮ "АГРОЛАЙН КОМ"</t>
  </si>
  <si>
    <t>40303856</t>
  </si>
  <si>
    <t>Товариство з обмеженою відповідальністю "ЛАВРЕН"</t>
  </si>
  <si>
    <t>41485030</t>
  </si>
  <si>
    <t>ТОВАРИСТВО З ОБМЕЖЕНОЮ ВІДПОВІДАЛЬНІСТЮ "МІСТОБУДГРУП"</t>
  </si>
  <si>
    <t>43382202</t>
  </si>
  <si>
    <t>ТОВАРИСТВО З ОБМЕЖЕНОЮ ВІДПОВІДАЛЬНІСТЮ "СІРЕЙТС ЮКРЕЙН"</t>
  </si>
  <si>
    <t>Полтавське обласне відділення Фонду соціального захисту осіб з інвалідністю</t>
  </si>
  <si>
    <t>13943482</t>
  </si>
  <si>
    <t>ФЕРМЕРСЬКЕ ГОСПОДАРСТВО "РАДУГА"</t>
  </si>
  <si>
    <t>2019404998</t>
  </si>
  <si>
    <t>ФІЗИЧНА  ОСОБА-ПІДПРИЄМЕЦЬ АНДРЕЄВ ВАСИЛЬ ВАСИЛЬОВИЧ</t>
  </si>
  <si>
    <t>2429910850</t>
  </si>
  <si>
    <t>ФІЗИЧНА ОСОБА-ПІДПРИЄМЕЦЬ ЗАБОЛОТНИЙ ВАЛЕРІЙ ІВАНОВИЧ</t>
  </si>
  <si>
    <t>25171530</t>
  </si>
  <si>
    <t>ПРИВАТНЕ ПІДПРИЄМСТВО "АДАМАС"</t>
  </si>
  <si>
    <t>2593362514</t>
  </si>
  <si>
    <t>ФІЗИЧНА ОСОБА-ПІДПРИЄМЕЦЬ ОВЧАРЕНКО ОЛЕКСАНДР ГРИГОРОВИЧ</t>
  </si>
  <si>
    <t>2867814948</t>
  </si>
  <si>
    <t>ФІЗИЧНА ОСОБА-ПІДПРИЄМЕЦЬ ЯРОШКО ОЛЕНА СЕРГІЇВНА</t>
  </si>
  <si>
    <t>30130550</t>
  </si>
  <si>
    <t>ПРИВАТНЕ ПІДПРИЄМСТВО "ОКЕАН"</t>
  </si>
  <si>
    <t>3035716904</t>
  </si>
  <si>
    <t>ФІЗИЧНА ОСОБА-ПІДПРИЄМЕЦЬ ГУЩІНА ЮЛІЯ ВІКТОРІВНА</t>
  </si>
  <si>
    <t>30742592</t>
  </si>
  <si>
    <t>КОМПАНІЯ "ДЖИН"</t>
  </si>
  <si>
    <t>3104516078</t>
  </si>
  <si>
    <t>ФІЗИЧНА ОСОБА-ПІДПРИЄМЕЦЬ БЕЗОТОСНИЙ ЄВГЕН ВІКТОРОВИЧ</t>
  </si>
  <si>
    <t>3109415889</t>
  </si>
  <si>
    <t>ФІЗИЧНА ОСОБА-ПІДПРИЄМЕЦЬ БЕЗОТОСНА ІРИНА ЮРІЇВНА</t>
  </si>
  <si>
    <t>31728846</t>
  </si>
  <si>
    <t>СЕЛЯНСЬКЕ(ФЕРМЕРСЬКЕ) ГОСПОДАРСТВО БЛАГОДАТЬ</t>
  </si>
  <si>
    <t>32478740</t>
  </si>
  <si>
    <t>СЕЛЯНСЬКЕ (ФЕРМЕРСЬКЕ) ГОСПОДАРСТВО "ЯВІР"</t>
  </si>
  <si>
    <t>34987756</t>
  </si>
  <si>
    <t>ТОВАРИСТВО З ОБМЕЖЕНОЮ ВІДПОВІДАЛЬНІСТЮ "МІДАС-АВТО"</t>
  </si>
  <si>
    <t>36179700</t>
  </si>
  <si>
    <t>ПРИВАТНЕ ПІДПРИЄМСТВО "ВЕМАКС"</t>
  </si>
  <si>
    <t>37531625</t>
  </si>
  <si>
    <t>ТОВАРИСТВО З ОБМЕЖЕНОЮ ВІДПОВІДАЛЬНІСТЮ "ДІ-ПІ СЕРВІС"</t>
  </si>
  <si>
    <t>37651025</t>
  </si>
  <si>
    <t>ФЕРМЕРСЬКЕ ГОСПОДАРСТВО "ВАЦІ"</t>
  </si>
  <si>
    <t>37981427</t>
  </si>
  <si>
    <t>ТОВАРИСТВО З ОБМЕЖЕНОЮ ВІДПОВІДАЛЬНІСТЮ "АГРОТАНДЕМ-2012"</t>
  </si>
  <si>
    <t>39163185</t>
  </si>
  <si>
    <t>ТОВАРИСТВО З ОБМЕЖЕНОЮ ВІДПОВІДАЛЬНІСТЮ "ІНТЕР-ПАРТС"</t>
  </si>
  <si>
    <t>39881689</t>
  </si>
  <si>
    <t>ТОВАРИСТВО З ОБМЕЖЕНОЮ ВІДПОВІДАЛЬНІСТЮ "КОМБІКОРМ-ПОЛТАВА"</t>
  </si>
  <si>
    <t>40364421</t>
  </si>
  <si>
    <t>ТОВАРИСТВО З ОБМЕЖЕНОЮ ВІДПОВІДАЛЬНІСТЮ "РІТЕЙЛ ЕСТЕЙТ МЕНЕДЖМЕНТ"</t>
  </si>
  <si>
    <t>41058963</t>
  </si>
  <si>
    <t>ТОВАРИСТВО З ОБМЕЖЕНОЮ ВІДПОВІДАЛЬНІСТЮ "СЕЛЕКТ ПЕРСОНАЛ"</t>
  </si>
  <si>
    <t>41059588</t>
  </si>
  <si>
    <t>ТОВАРИСТВО З ОБМЕЖЕНОЮ ВІДПОВІДАЛЬНІСТЮ "ПРАЦЕВЛАШТУВАННЯ ПЛЮС"</t>
  </si>
  <si>
    <t>41059658</t>
  </si>
  <si>
    <t>ТОВАРИСТВО З ОБМЕЖЕНОЮ ВІДПОВІДАЛЬНІСТЮ "БРЕЙН-ВОРКЕРС"</t>
  </si>
  <si>
    <t>41059841</t>
  </si>
  <si>
    <t>ТОВАРИСТВО З ОБМЕЖЕНОЮ ВІДПОВІДАЛЬНІСТЮ "МЕНЕДЖЕР УПРАВЛІННЯ ПЕРСОНАЛОМ"</t>
  </si>
  <si>
    <t>41111540</t>
  </si>
  <si>
    <t>ТОВАРИСТВО З ОБМЕЖЕНОЮ ВІДПОВІДАЛЬНІСТЮ "ДЕПАРТАМЕНТС ЛОГІСТИК"</t>
  </si>
  <si>
    <t>41112428</t>
  </si>
  <si>
    <t>ТОВАРИСТВО З ОБМЕЖЕНОЮ ВІДПОВІДАЛЬНІСТЮ "АВ ЕКСПРЕС"</t>
  </si>
  <si>
    <t>41130363</t>
  </si>
  <si>
    <t>ТОВАРИСТВО З ОБМЕЖЕНОЮ ВІДПОВІДАЛЬНІСТЮ "ВИГІДНА ПОКУПКА"</t>
  </si>
  <si>
    <t>41206704</t>
  </si>
  <si>
    <t>ТОВАРИСТВО З ОБМЕЖЕНОЮ ВІДПОВІДАЛЬНІСТЮ "ПЕРСОНАЛЬНЕ РІШЕННЯ"</t>
  </si>
  <si>
    <t>41247777</t>
  </si>
  <si>
    <t>ТОВАРИСТВО З ОБМЕЖЕНОЮ ВІДПОВІДАЛЬНІСТЮ "МУЛЬТІ ТРЕЙД ПЕРСОНАЛ"</t>
  </si>
  <si>
    <t>41279840</t>
  </si>
  <si>
    <t>ТОВАРИСТВО З ОБМЕЖЕНОЮ ВІДПОВІДАЛЬНІСТЮ "ПРОМО ГРУП СТОР"</t>
  </si>
  <si>
    <t>41328211</t>
  </si>
  <si>
    <t>ПРИВАТНЕ ПІДПРИЄМСТВО "ЕНЕРГОСВІТ-МОНТАЖ"</t>
  </si>
  <si>
    <t>41350509</t>
  </si>
  <si>
    <t>ТОВАРИСТВО З ОБМЕЖЕНОЮ ВІДПОВІДАЛЬНІСТЮ "ПРАЙМ ПРОМО"</t>
  </si>
  <si>
    <t>41351722</t>
  </si>
  <si>
    <t>ТОВАРИСТВО З ОБМЕЖЕНОЮ ВІДПОВІДАЛЬНІСТЮ "ПРОФ ТАК"</t>
  </si>
  <si>
    <t>41351743</t>
  </si>
  <si>
    <t>ТОВАРИСТВО З ОБМЕЖЕНОЮ ВІДПОВІДАЛЬНІСТЮ "САЙД СІСТЕМ"</t>
  </si>
  <si>
    <t>41351958</t>
  </si>
  <si>
    <t>ТОВАРИСТВО З ОБМЕЖЕНОЮ ВІДПОВІДАЛЬНІСТЮ "АУТ СТАР"</t>
  </si>
  <si>
    <t>41351984</t>
  </si>
  <si>
    <t>ТОВАРИСТВО З ОБМЕЖЕНОЮ ВІДПОВІДАЛЬНІСТЮ "АУТ УЛЬТРА"</t>
  </si>
  <si>
    <t>41352066</t>
  </si>
  <si>
    <t>ТОВАРИСТВО З ОБМЕЖЕНОЮ ВІДПОВІДАЛЬНІСТЮ "СОФТ ПЕРСОНАЛ"</t>
  </si>
  <si>
    <t>41669080</t>
  </si>
  <si>
    <t>ТОВАРИСТВО З ОБМЕЖЕНОЮ ВІДПОВІДАЛЬНІСТЮ "ЛАКІ СТЕЙТМЕНТ"</t>
  </si>
  <si>
    <t>41669171</t>
  </si>
  <si>
    <t>ТОВАРИСТВО З ОБМЕЖЕНОЮ ВІДПОВІДАЛЬНІСТЮ "ГЛОБАЛ ЕКШН"</t>
  </si>
  <si>
    <t>41669227</t>
  </si>
  <si>
    <t>ТОВАРИСТВО З ОБМЕЖЕНОЮ ВІДПОВІДАЛЬНІСТЮ "СТАФ ТРЕЙД ГРУП"</t>
  </si>
  <si>
    <t>41682494</t>
  </si>
  <si>
    <t>ТОВАРИСТВО З ОБМЕЖЕНОЮ ВІДПОВІДАЛЬНІСТЮ "НЬЮ НЕКСТ РІТЕЙЛ"</t>
  </si>
  <si>
    <t>41918644</t>
  </si>
  <si>
    <t>ТОВАРИСТВО З ОБМЕЖЕНОЮ ВІДПОВІДАЛЬНІСТЮ "КОНЦЕПТ ФОРТІС ГРУП"</t>
  </si>
  <si>
    <t>42029535</t>
  </si>
  <si>
    <t>ТОВАРИСТВО З ОБМЕЖЕНОЮ ВІДПОВІДАЛЬНІСТЮ "КОХНІВСЬКИЙ ХЛІБ"</t>
  </si>
  <si>
    <t>42233042</t>
  </si>
  <si>
    <t>ТОВАРИСТВО З ОБМЕЖЕНОЮ ВІДПОВІДАЛЬНІСТЮ "ЕКСПРЕС ДЛ"</t>
  </si>
  <si>
    <t>42471542</t>
  </si>
  <si>
    <t>ТОВАРИСТВО З ОБМЕЖЕНОЮ ВІДПОВІДАЛЬНІСТЮ "ТВЕНТІ ПЛЮС"</t>
  </si>
  <si>
    <t>42514863</t>
  </si>
  <si>
    <t>ТОВАРИСТВО З ОБМЕЖЕНОЮ ВІДПОВІДАЛЬНІСТЮ "СТЕЙТ СЕРВІС"</t>
  </si>
  <si>
    <t>42544683</t>
  </si>
  <si>
    <t>ТОВАРИСТВО З ОБМЕЖЕНОЮ ВІДПОВІДАЛЬНІСТЮ "БК ПАРТНЕР"</t>
  </si>
  <si>
    <t>42617625</t>
  </si>
  <si>
    <t>ТОВАРИСТВО З ОБМЕЖЕНОЮ ВІДПОВІДАЛЬНІСТЮ "ВОРК ХАУС"</t>
  </si>
  <si>
    <t>42735824</t>
  </si>
  <si>
    <t>ТОВАРИСТВО З ОБМЕЖЕНОЮ ВІДПОВІДАЛЬНІСТЮ "ОФІС ТРЕЙД ГРУП"</t>
  </si>
  <si>
    <t>42798706</t>
  </si>
  <si>
    <t>ТОВАРИСТВО З ОБМЕЖЕНОЮ ВІДПОВІДАЛЬНІСТЮ "КОМФОРТ ТРЕЙД ГРУП"</t>
  </si>
  <si>
    <t>42798947</t>
  </si>
  <si>
    <t>ТОВАРИСТВО З ОБМЕЖЕНОЮ ВІДПОВІДАЛЬНІСТЮ "СЕЛЕКТ СОРС"</t>
  </si>
  <si>
    <t>42922866</t>
  </si>
  <si>
    <t>ТОВАРИСТВО З ОБМЕЖЕНОЮ ВІДПОВІДАЛЬНІСТЮ "ТАСК ТРЕЙД"</t>
  </si>
  <si>
    <t>42986359</t>
  </si>
  <si>
    <t>ТОВАРИСТВО З ОБМЕЖЕНОЮ ВІДПОВІДАЛЬНІСТЮ "БІЗНЕС АВА ГРУП"</t>
  </si>
  <si>
    <t>43130150</t>
  </si>
  <si>
    <t>ТОВАРИСТВО З ОБМЕЖЕНОЮ ВІДПОВІДАЛЬНІСТЮ "СЕЛЕКТ ТРЕЙД КОМПАНІ"</t>
  </si>
  <si>
    <t>43130255</t>
  </si>
  <si>
    <t>ТОВАРИСТВО З ОБМЕЖЕНОЮ ВІДПОВІДАЛЬНІСТЮ "ПРОФ ПЕРСОНАЛ ПЛЮС"</t>
  </si>
  <si>
    <t>43358164</t>
  </si>
  <si>
    <t>ТОВАРИСТВО З ОБМЕЖЕНОЮ ВІДПОВІДАЛЬНІСТЮ "БРОК ІНВЕСТМЕНТ"</t>
  </si>
  <si>
    <t>43382176</t>
  </si>
  <si>
    <t xml:space="preserve">ПРИВАТНЕ ПІДПРИЄМСТВО "МІДАС КОМПАНІ" </t>
  </si>
  <si>
    <t>43702627</t>
  </si>
  <si>
    <t>ПРИВАТНЕ ПІДПРИЄМСТВО "АЛКОГРУПА ПЛЮС"</t>
  </si>
  <si>
    <t>43903032</t>
  </si>
  <si>
    <t xml:space="preserve">ТОВАРИСТВО З ОБМЕЖЕНОЮ ВІДПОВІДАЛЬНІСТЮ "ЮКОН МК" </t>
  </si>
  <si>
    <t>Рівненська область (місто)</t>
  </si>
  <si>
    <t>13986474</t>
  </si>
  <si>
    <t>Товариство з обмеженою відповідальністю фірма "АУРАС"</t>
  </si>
  <si>
    <t>22567227</t>
  </si>
  <si>
    <t>Приватне акціонерне товариство "Рівнесільсервіс"</t>
  </si>
  <si>
    <t>2383902752</t>
  </si>
  <si>
    <t>Фізична особа-підприємець Шевчук Олександр Іванович</t>
  </si>
  <si>
    <t>2466806154</t>
  </si>
  <si>
    <t>Фізична особа-підприємець Челик Ігор Володимирович</t>
  </si>
  <si>
    <t>2753102518</t>
  </si>
  <si>
    <t>Фізична особа-підприємець Герега Сергій Володимирович</t>
  </si>
  <si>
    <t>2853919217</t>
  </si>
  <si>
    <t>Фізична особа-підприємець Чупін Дмитро Сергійович</t>
  </si>
  <si>
    <t>3015020819</t>
  </si>
  <si>
    <t>Фізична особа-підприємець Хомич Ігор Васильович</t>
  </si>
  <si>
    <t>31479020</t>
  </si>
  <si>
    <t>Приватне підприємство "Будмаркет"</t>
  </si>
  <si>
    <t>3154107653</t>
  </si>
  <si>
    <t>Фізична особа-підприємець Зварич Віталій Васильович</t>
  </si>
  <si>
    <t>31830490</t>
  </si>
  <si>
    <t>Товариство з обмеженою відповідальністю "Стемп"</t>
  </si>
  <si>
    <t>32256304</t>
  </si>
  <si>
    <t>Сільськогосподарське приватне підприємство "Мир"</t>
  </si>
  <si>
    <t>33082394</t>
  </si>
  <si>
    <t>Товариство з обмеженою відповідальністю  "Слобнест"</t>
  </si>
  <si>
    <t>34580670</t>
  </si>
  <si>
    <t>Приватне підприємство "Аеромакс"</t>
  </si>
  <si>
    <t>34970758</t>
  </si>
  <si>
    <t>Приватне  підприємство "Артем-буд"</t>
  </si>
  <si>
    <t>35665937</t>
  </si>
  <si>
    <t>Приватне підприємство "Половля"</t>
  </si>
  <si>
    <t>43256343</t>
  </si>
  <si>
    <t>Товариство з обмеженою відповідальністю ,,Відпочинково-розважальний комплекс ,,БОРЕМЕЛЬ ХІЛЛЗ''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</si>
  <si>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</si>
  <si>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Сумська область (місто)</t>
  </si>
  <si>
    <t>41958886</t>
  </si>
  <si>
    <t>ТОВАРИСТВО З ОБМЕЖЕНОЮ ВІДПОВІДАЛЬНІСТЮ "ВИРОБНИЧЕ ПІДПРИЄМСТВО "ПРОМАГРО"</t>
  </si>
  <si>
    <t>40718304</t>
  </si>
  <si>
    <t>ТОВАРИСТВО З ОБМЕЖЕНОЮ ВІДПОВІДАЛЬНІСТЮ "КРС УКРАЇНА"</t>
  </si>
  <si>
    <t>38522318</t>
  </si>
  <si>
    <t>ТОВАРИСТВО З ОБМЕЖЕНОЮ ВІДПОВІДАЛЬНІСТЮ "ІВМАР ПЛЮС"</t>
  </si>
  <si>
    <t>36848790</t>
  </si>
  <si>
    <t>ТОВАРИСТВО З ОБМЕЖЕНОЮ ВІДПОВІДАЛЬНІСТЮ "ВАЛМІ ГРУП"</t>
  </si>
  <si>
    <t>22590663</t>
  </si>
  <si>
    <t xml:space="preserve"> ТОВАРИСТВО З ОБМЕЖЕНОЮ ВІДПОВІДАЛЬНІСТЮ "ВЕСНА-АГРО"</t>
  </si>
  <si>
    <t>2113605047</t>
  </si>
  <si>
    <t>ФІЗИЧНА ОСОБА - ПІДПРИЄМЕЦЬ ДОРОШЕНКО ГАННА ІВАНІВНА</t>
  </si>
  <si>
    <t>33245995</t>
  </si>
  <si>
    <t>ФЕРМЕРСЬКЕ ГОСПОДАРСТВО "БАТЬКІВЩИНА" КРАСНОПІЛЬСЬКОГО РАЙОНУ СУМСЬКОЇ ОБЛАСТІ</t>
  </si>
  <si>
    <t>00857930</t>
  </si>
  <si>
    <t>СІЛЬСЬКОГОСПОДАРСЬКЕ ТОВАРИСТВО З ОБМЕЖЕНОЮ ВІДПОВІДАЛЬНІСТЮ "РАНОК"</t>
  </si>
  <si>
    <t>36113325</t>
  </si>
  <si>
    <t>ТОВАРИСТВО З ОБМЕЖЕНОЮ ВІДПОВІДАЛЬНІСТЮ "УКРАЇНСЬКИЙ МЕДИЧНИЙ ДІМ"</t>
  </si>
  <si>
    <t>3045617572</t>
  </si>
  <si>
    <t>ФІЗИЧНА ОСОБА-ПІДПРИЄМЕЦЬ КОШЕВЬОРОВ ВІТАЛІЙ ВАСИЛЬОВИЧ</t>
  </si>
  <si>
    <t>31487974</t>
  </si>
  <si>
    <t>ФЕРМЕРСЬКЕ ГОСПОДАРСТВО "ЛАВАНДА-С"</t>
  </si>
  <si>
    <t>30811304</t>
  </si>
  <si>
    <t>ТОВАРИСТВО З ОБМЕЖЕНОЮ ВІДПОВІДАЛЬНІСТЮ АГРОФІРМА "ВЛАДАНА"</t>
  </si>
  <si>
    <t>Тернопільська область (місто)</t>
  </si>
  <si>
    <t>02944751</t>
  </si>
  <si>
    <t>ТЕРНОПІЛЬСЬКА ТОРГОВО-ПРОМИСЛОВА ПАЛАТА</t>
  </si>
  <si>
    <t>2423216808</t>
  </si>
  <si>
    <t>ФІЗИЧНА ОСОБА- ПІДПРИЄМЕЦЬ МАЛИК ОКСАНА ТАРАСІВНА</t>
  </si>
  <si>
    <t>2803906470</t>
  </si>
  <si>
    <t>ФІЗИЧНА ОСОБА-ПІДПРИЄМЕЦЬ СТРУК СЕРГІЙ ПЕТРОВИЧ</t>
  </si>
  <si>
    <t>3076002215</t>
  </si>
  <si>
    <t>ФІЗИЧНА ОСОБА-ПІДПРИЄМЕЦЬ ЧОРНЕНЬКИЙ ОЛЕГ ІВАНОВИЧ</t>
  </si>
  <si>
    <t>3116415816</t>
  </si>
  <si>
    <t>ФІЗИЧНА ОСОБА-ПІДПРИЄМЕЦЬ  КУЗІВ ЮРІЙ ВОЛОДИМИРОВИЧ</t>
  </si>
  <si>
    <t>31194719</t>
  </si>
  <si>
    <t>ФЕРМЕРСЬКЕ ГОСПОДАРСТВО "ДОБРОБУТ"</t>
  </si>
  <si>
    <t>31276010</t>
  </si>
  <si>
    <t>ТОВАРИСТВО З ОБМЕЖЕНОЮ ВІДПОВІДАЛЬНІСТЮ "ТРЕЙД-АГРОХІМ"</t>
  </si>
  <si>
    <t>33011978</t>
  </si>
  <si>
    <t>ТОВАРИСТВО З ОБМЕЖЕНОЮ ВІДПОВІДАЛЬНІСТЮ АВТОМОБІЛЬНА ТРАНСПОРТНА КОМПАНІЯ "ЕТАЛОН"</t>
  </si>
  <si>
    <t>34463851</t>
  </si>
  <si>
    <t>ФЕРМЕРСЬКЕ ГОСПОДАРСТВО "ВІРАЛАН"</t>
  </si>
  <si>
    <t>38512870</t>
  </si>
  <si>
    <t>ТОВАРИСТВО З ОБМЕЖЕНОЮ ВІДПОВІДАЛЬНІСТЮ "ХЕЙЦТЕХНІК"</t>
  </si>
  <si>
    <t>Харківська область</t>
  </si>
  <si>
    <t>1740800789</t>
  </si>
  <si>
    <t>ФІЗИЧНА ОСОБА ПІДПРИЄМЕЦЬ СВІДЕНКО ОЛЕКСАНДРА ВАСИЛІВНА</t>
  </si>
  <si>
    <t>2264819794</t>
  </si>
  <si>
    <t>ФІЗИЧНА ОСОБА-ПІДПРИЄМЕЦЬ МАЗЛІН ВОЛОДИМИР ОЛЕКСАНДРОВИЧ</t>
  </si>
  <si>
    <t>2411000960</t>
  </si>
  <si>
    <t>ФІЗИЧНА ОСОБА ПІДПРИЄМЕЦЬ ЗАГОРОДНЯ ОЛЕНА СТАНІСЛАВІВНА</t>
  </si>
  <si>
    <t>24142762</t>
  </si>
  <si>
    <t>ПРИВАТНЕ ПІДПРИЄМСТВО "ЯСЕН"</t>
  </si>
  <si>
    <t>24659465</t>
  </si>
  <si>
    <t>ПРИВАТНЕ ПІДПРИЄМСТВО "ДЕНВЕР"</t>
  </si>
  <si>
    <t>31340274</t>
  </si>
  <si>
    <t>ПРИВАТНЕ ПІДПРИЄМСТВО "ДОЛЛИ"</t>
  </si>
  <si>
    <t>32565225</t>
  </si>
  <si>
    <t>ТОВАРИСТВО З ОБМЕЖЕНОЮ ВІДПОВІДАЛЬНІСТЮ "СПЕЦГАЗБУД"</t>
  </si>
  <si>
    <t>32724863</t>
  </si>
  <si>
    <t>ТОВАРИСТВО З ОБМЕЖЕНОЮ ВІДПОВІДАЛЬНІСТЮ "ФЕНІКС"</t>
  </si>
  <si>
    <t>34329960</t>
  </si>
  <si>
    <t>ТОВАРИСТВО З ОБМЕЖЕНОЮ ВІДПОВІДАЛЬНІСТЮ "СПАРК - ЕКСТРІМ"</t>
  </si>
  <si>
    <t>35702292</t>
  </si>
  <si>
    <t>ТОВАРИСТВО З ОБМЕЖЕНОЮ ВІДПОВІДАЛЬНІСТЮ "ЕКОДИЗАЙН ПЛЮС"</t>
  </si>
  <si>
    <t>40277952</t>
  </si>
  <si>
    <t>ТОВАРИСТВО З ОБМЕЖЕНОЮ ВІДПОВІДАЛЬНІСТЮ  "ТПК ПРОМДИЗЕЛЬ"</t>
  </si>
  <si>
    <t>42687006</t>
  </si>
  <si>
    <t>ТОВАРИСТВО З ОБМЕЖЕНОЮ ВІДПОВІДАЛЬНІСТЮ ВИРОБНИЧО-КОМЕРЦІЙНА ФІРМА "ДЕЛЕНА"</t>
  </si>
  <si>
    <t>42926394</t>
  </si>
  <si>
    <t>ТОВАРИСТВО З ОБМЕЖЕНОЮ ВІДПОВІДАЛЬНІСТЮ  "ВАША ФАМІЛІЯ"</t>
  </si>
  <si>
    <t>Перелік підприємств зареєстрованих у відділенні Фонду, які у 2022 році 
сплатили санкції за звітний 2021 рік у повному обсязі та 
не мають заборгованості зі сплати сум АГС за попередні звітні роки</t>
  </si>
  <si>
    <t>Херсонська область (місто)</t>
  </si>
  <si>
    <t>19238885</t>
  </si>
  <si>
    <t>ФЕРМЕРСЬКЕ ГОСПОДАРСТВО "АЛМАЗ"</t>
  </si>
  <si>
    <t>24951817</t>
  </si>
  <si>
    <t xml:space="preserve">ФЕРМЕРСЬКЕ ГОСПОДАРСТВО " С В І Т А Н О К " </t>
  </si>
  <si>
    <t>24960561</t>
  </si>
  <si>
    <t>СЕЛЯНСЬКЕ (ФЕРМЕРСЬКЕ) ГОСПОДАРСТВО "НАДІЯ"</t>
  </si>
  <si>
    <t>2950905782</t>
  </si>
  <si>
    <t>ФІЗИЧНА ОСОБА- ПІДПРИЄМЕЦЬ КІРІМХАНОВА ВІКТОРІЯ ІВАНІВНА</t>
  </si>
  <si>
    <t>2992215129</t>
  </si>
  <si>
    <t>ФІЗИЧНА ОСОБА-ПІДПРИЄМЕЦЬ КУДРЕВСЬКА ТАМАРА ВОЛОДИМИРІВНА</t>
  </si>
  <si>
    <t>32259808</t>
  </si>
  <si>
    <t>ТОВАРИСТВО З ОБМЕЖАНОЮ ВІДПОВІДАЛЬНІСТЮ "ВІК"</t>
  </si>
  <si>
    <t>3261515282</t>
  </si>
  <si>
    <t>ФІЗИЧНА ОСОБА - ПІДПРИЄМЕЦЬ ЛАПШИНА ЄВГЕНІЯ ОЛЕКСАНДРІВНА</t>
  </si>
  <si>
    <t>32907710</t>
  </si>
  <si>
    <t>ПРИВАТНЕ ПІДПРИЄМСТВО "ІВАНІВСЬКЕ"</t>
  </si>
  <si>
    <t>33173287</t>
  </si>
  <si>
    <t>ПРИВАТНЕ ПІДПРИЄМСТВО ПРИВАТНЕ ОРЕНДНЕ СІЛЬСЬКОГОСПОДАРСЬКЕ ПІДПРИЄМСТВО "ФОРВАРД"</t>
  </si>
  <si>
    <t>35654443</t>
  </si>
  <si>
    <t>ВІДОКРЕМЛЕНА САДИБА ФЕРМЕРСЬКЕ ГОСПОДАРСТВО "ІВРІС"</t>
  </si>
  <si>
    <t>36671460</t>
  </si>
  <si>
    <t>ТОВАРИСТВО З ОБМЕЖЕНОЮ ВІДПОВІДАЛЬНІСТЮ "КСК-ПЛЮС"</t>
  </si>
  <si>
    <t>38009006</t>
  </si>
  <si>
    <t>ТОВАРИСТВО З ОБМЕЖЕНОЮ ВІДПОВІДАЛЬНІСТЮ "ОПЕНТЕК"</t>
  </si>
  <si>
    <t>38121982</t>
  </si>
  <si>
    <t>ФЕРМЕРСЬКЕ ГОСПОДАРСТВО "ФУДЗІ"</t>
  </si>
  <si>
    <t>38687864</t>
  </si>
  <si>
    <t xml:space="preserve">ФЕРМЕРСЬКЕ ГОСПОДАРСТВО "ЕЙРЕНА" </t>
  </si>
  <si>
    <t>40351564</t>
  </si>
  <si>
    <t>ТОВАРИСТВО З ОБМЕЖЕНОЮ ВІДПОВІДАЛЬНІСТЮ "ЛІБЕРТІ МЕДІКАЛ ГРУП"</t>
  </si>
  <si>
    <t>Хмельницька область (місто)</t>
  </si>
  <si>
    <t>1700207358</t>
  </si>
  <si>
    <t>Фізична особа - підприємець Телятицький Георгій Антонович</t>
  </si>
  <si>
    <t>1834302522</t>
  </si>
  <si>
    <t>ФІЗИЧНА ОСОБА-ПІДПРИЄМЕЦЬ ТОМУСЯК ГАННА СИГІЗМУНДІВНА</t>
  </si>
  <si>
    <t>23831761</t>
  </si>
  <si>
    <t>Товариство з обмеженою відповідальністю "Поділляхліб"</t>
  </si>
  <si>
    <t>2612721477</t>
  </si>
  <si>
    <t>ФІЗИЧНА ОСОБА-ПІДПРИЄМЕЦЬ ДАЧКОВСЬКИЙ АНДРІЙ ГРИГОРОВИЧ</t>
  </si>
  <si>
    <t>2690510176</t>
  </si>
  <si>
    <t>Фізична особа-підприємець Шмигельський Олександр Іванович</t>
  </si>
  <si>
    <t>30318489</t>
  </si>
  <si>
    <t>Товариство з обмеженою відповідальністю "Нова-люкс"</t>
  </si>
  <si>
    <t>3165014283</t>
  </si>
  <si>
    <t>ФІЗИЧНА ОСОБА-ПІДПРИЄМЕЦЬ ВОРОБЙОВА ВІКТОРІЯ ОЛЕКСАНДРІВНА</t>
  </si>
  <si>
    <t>32739403</t>
  </si>
  <si>
    <t>ПРИВАТНЕ ПІДПРИЄМСТВО "МЕГАПРОГРЕС"</t>
  </si>
  <si>
    <t>32993773</t>
  </si>
  <si>
    <t>ТОВАРИСТВО З ОБМЕЖЕНОЮ ВІДПОВІДАЛЬНІСТЮ " ТІМТРАНС"</t>
  </si>
  <si>
    <t>3480406661</t>
  </si>
  <si>
    <t>ФІЗИЧНА ОСОБА-ПІДПРИЄМЕЦЬ МАЙМЕСКО ОЛЬГА АНАТОЛІЇВНА</t>
  </si>
  <si>
    <t>35750435</t>
  </si>
  <si>
    <t>Товариство з обмеженою відповідальністю   "Т-Стиль"</t>
  </si>
  <si>
    <t>36334972</t>
  </si>
  <si>
    <t>Благодійна організація "Ліщанський будинок милосердя"</t>
  </si>
  <si>
    <t>36397896</t>
  </si>
  <si>
    <t>ТОВАРИСТВО З ОБМЕЖЕНОЮ ВІДПОВІДАЛЬНІСТЮ "БОРГ ХІКО УКРАЇНА"</t>
  </si>
  <si>
    <t>38482071</t>
  </si>
  <si>
    <t>ТОВАРИСТВО З ОБМЕЖЕНОЮ ВІДПОВІДАЛЬНІСТЮ "КОСМОПРОСТІР"</t>
  </si>
  <si>
    <t>40409430</t>
  </si>
  <si>
    <t>Товариство з обмеженою відповідальністю "Артпроектбуд"</t>
  </si>
  <si>
    <t>42472724</t>
  </si>
  <si>
    <t>ТОВАРИСТВО З ОБМЕЖЕНОЮ ВІДПОВІДАЛЬНІСТЮ "ГЕОЛАБС"</t>
  </si>
  <si>
    <t>43215574</t>
  </si>
  <si>
    <t>ПРИВАТНЕ ПІДПРИЄМСТВО "КУМКАЯ-КМ"</t>
  </si>
  <si>
    <t>Перелік підприємств зареєстрованих у відділенні Фонду, які у 2022 році сплатили санкції за звітний 2021 рік у повному обсязі та не мають заборгованості зі сплати сум АГС за попередні звітні роки</t>
  </si>
  <si>
    <t>Чернівецька область</t>
  </si>
  <si>
    <t>ВКФ "Чернівецький ДОК"</t>
  </si>
  <si>
    <t>ФОП Ніцуляк С.Т.</t>
  </si>
  <si>
    <t>ТОВ "Гуртовий склад"</t>
  </si>
  <si>
    <t>КП "Піхта"</t>
  </si>
  <si>
    <t>ФОП Магалюк С.Р.</t>
  </si>
  <si>
    <t>ТзОВ "Вієру Брайдал"</t>
  </si>
  <si>
    <t>ТзОВ "ТОР-Захід"</t>
  </si>
  <si>
    <t>Агрофірма "Добробут Прикарпаття"</t>
  </si>
  <si>
    <t>ФГ "Чемпіон-Агро"</t>
  </si>
  <si>
    <t>ТзОВ "Торгіон"</t>
  </si>
  <si>
    <t>ТзОВ "Західний судинний центр"</t>
  </si>
  <si>
    <t xml:space="preserve">                   Кіровоградська область</t>
  </si>
  <si>
    <t xml:space="preserve"> Код ЄДРПОУ</t>
  </si>
  <si>
    <t>03758186</t>
  </si>
  <si>
    <t>СІЛЬСЬКОГОСПОДАРСЬКИЙ ВИРОБНИЧИЙ КООПЕРАТИВ "РОСІЯ"</t>
  </si>
  <si>
    <t>06686116</t>
  </si>
  <si>
    <t>СЕЛЯНСЬКЕ (ФЕРМЕРСЬКЕ) ГОСПОДАРСТВО МЕЛЬНИЧЕНКА ВАСИЛЯ ОЛЕКСІЙОВИЧА</t>
  </si>
  <si>
    <t>13763834</t>
  </si>
  <si>
    <t>АГРОПРОМИСЛОВЕ ВИРОБНИЧЕ ПРИВАТНЕ ПІДПРИЄМСТВО "УКРАГРОТЕХНОЛОГІЯ"</t>
  </si>
  <si>
    <t>1943406074</t>
  </si>
  <si>
    <t>ФІЗИЧНА ОСОБА - ПІДПРИЄМЕЦЬ  ІСАЧЕНКО ЄВГЕНІЙ ФАЛЕВИЧ</t>
  </si>
  <si>
    <t>23228266</t>
  </si>
  <si>
    <t>ТОВАРИСТВО З ОБМЕЖЕНОЮ ВІДПОВІДАЛЬНІСТЮ "АСТРОН"</t>
  </si>
  <si>
    <t>23231149</t>
  </si>
  <si>
    <t>ТОВАРИСТВО З ОБМЕЖЕНОЮ ВІДПОВІДАЛЬНІСТЮ ТОРГІВЕЛЬНО-ВИРОБНИЧА ФІРМА "ТОРГРЕСУРС"</t>
  </si>
  <si>
    <t>24152186</t>
  </si>
  <si>
    <t>ФЕРМЕРСЬКЕ ГОСПОДАРСТВО "СІМФО"</t>
  </si>
  <si>
    <t>2576315293</t>
  </si>
  <si>
    <t>ФІЗИЧНА ОСОБА - ПІДПРИЄМЕЦЬ ОСТАПЕНКО СЕРГІЙ МИКОЛАЙОВИЧ</t>
  </si>
  <si>
    <t>2792019281</t>
  </si>
  <si>
    <t>ФІЗИЧНА ОСОБА-ПІДПРИЄМЕЦЬ   БАРАНОВА НАТАЛІЯ РУФИМІВНА</t>
  </si>
  <si>
    <t>31140841</t>
  </si>
  <si>
    <t>ПРИВАТНЕ СІЛЬСЬКОГОСПОДАРСЬКЕ ПІДПРИЄМСТВО "ВОДЯНСЬКЕ"</t>
  </si>
  <si>
    <t>31400406</t>
  </si>
  <si>
    <t>ТОВАРИСТВО З ОБМЕЖЕНОЮ ВІДПОВІДАЛЬНІСТЮ "СПЕЦТЕХМАШ-2"</t>
  </si>
  <si>
    <t>31715457</t>
  </si>
  <si>
    <t>ФЕРМЕРСЬКЕ ГОСОПДАРСТВО "КЕЗИК НАТАЛІЯ МИХАЙЛІВНА"</t>
  </si>
  <si>
    <t>31727732</t>
  </si>
  <si>
    <t>СЕЛЯНСЬКЕ ФЕРМЕРСЬКЕ ГОСПОДАРСТВО "БЕРЕГИНЯ"</t>
  </si>
  <si>
    <t>32966121</t>
  </si>
  <si>
    <t>ТОВАРИСТВО З ОБМЕЖЕНОЮ ВІДПОВІДАЛЬНІСТЮ "ПОЛЕ-ГРЕЙН"</t>
  </si>
  <si>
    <t>32966142</t>
  </si>
  <si>
    <t>ПРИВАТНЕ ПІДПРИЄМСТВО "УНІВЕРСАЛ КРАН СЕРВІС"</t>
  </si>
  <si>
    <t>33356574</t>
  </si>
  <si>
    <t>ПРИВАТНЕ ПІДПРИЄМСТВО "ДОБРОБУТ-А"</t>
  </si>
  <si>
    <t>34100010</t>
  </si>
  <si>
    <t>ТОВАРИСТВО З ОБМЕЖЕНОЮ ВІДПОВІДАЛЬНІСТЮ "ОКСАМИТСЕРВІС"</t>
  </si>
  <si>
    <t>34140975</t>
  </si>
  <si>
    <t>ФЕРМЕРСЬКЕ ГОСПОДАРСТВО "АГРОРОС"</t>
  </si>
  <si>
    <t>34200887</t>
  </si>
  <si>
    <t>ТОВАРИСТВО З ОБМЕЖЕНОЮ ВІДПОВІДАЛЬНІСТЮ "РУОЛ СТАНДАРТ"</t>
  </si>
  <si>
    <t>3464806614</t>
  </si>
  <si>
    <t>ФІЗИЧНА ОСОБА - ПІДПРИЄМЕЦЬ ДОВГЕНКО МИКОЛА ВОЛОДИМИРОВИЧ</t>
  </si>
  <si>
    <t>34869777</t>
  </si>
  <si>
    <t>ТОВАРИСТВО З ОБМЕЖЕНОЮ ВІДПОВІДАЛЬНІСТЮ "АГРОФІРМА "П'ЯТИХАТСЬКА"</t>
  </si>
  <si>
    <t>35472102</t>
  </si>
  <si>
    <t>ФЕРМЕРСЬКЕ ГОСПОДАРСТВО "ВЕЛЕТЕНЬ ПЛЮС"</t>
  </si>
  <si>
    <t>36023441</t>
  </si>
  <si>
    <t>ПРИВАТНЕ ПІДПРИЄМСТВО "ВК ТЕХНОПОЛЬ"</t>
  </si>
  <si>
    <t>37287080</t>
  </si>
  <si>
    <t>ФЕРМЕРСЬКЕ ГОСПОДАРСТВО "ВОРОНОВА В.А."</t>
  </si>
  <si>
    <t>37341996</t>
  </si>
  <si>
    <t>ТОВАРИСТВО З ОБМЕЖЕНОЮ ВІДПОВІДАЛЬНІСТЮ "ЄРА ІНВЕСТ"</t>
  </si>
  <si>
    <t>38095062</t>
  </si>
  <si>
    <t>ТОВАРИСТВО З ОБМЕЖЕНОЮ ВІДПОВІДАЛЬНІСТЮ "М"ЯСНИЙ СТАНДАРТ"</t>
  </si>
  <si>
    <t>38589152</t>
  </si>
  <si>
    <t>ПРИВАТНЕ ПІДПРИЄМСТВО "МАК-М-ТРАНС"</t>
  </si>
  <si>
    <t>38802758</t>
  </si>
  <si>
    <t>ТОВАРИСТВО З  ОБМЕЖЕНОЮ ВІДПОВІДАЛЬНІСТЮ  "ІНТЕР-АГРО С"</t>
  </si>
  <si>
    <t>39461251</t>
  </si>
  <si>
    <t>ТОВАРИСТВО З ОБМЕЖЕНОЮ ВІДПОВІДАЛЬНІСТЮ "УКРСЕРВІС М"</t>
  </si>
  <si>
    <t>44375573</t>
  </si>
  <si>
    <t>ТОВАРИСТВО З ОБМЕЖЕНОЮ ВІДПОВІДАЛЬНІСТЮ  "МК ЮГОС"</t>
  </si>
  <si>
    <t>Чернігівська область</t>
  </si>
  <si>
    <t>Фізична особа-підприємець Ігнат'єв Андрій Борисович</t>
  </si>
  <si>
    <t>Фермерське господарство "Воєнвід"</t>
  </si>
  <si>
    <t xml:space="preserve">Черкаська область </t>
  </si>
  <si>
    <t>ТОВ "Сабадаш Агро"</t>
  </si>
  <si>
    <t>03792237</t>
  </si>
  <si>
    <t>СТОВ ІМ. ШЕВЧЕНКА</t>
  </si>
  <si>
    <t>32577471</t>
  </si>
  <si>
    <t>ТОВ "СІЛЬГОСПТЕХНІКА"</t>
  </si>
  <si>
    <t>38048562</t>
  </si>
  <si>
    <t>ТОВ "СМАРТКОН"</t>
  </si>
  <si>
    <t>42502528</t>
  </si>
  <si>
    <t>ТОВ "АПТІВ СЕРВІС УКРАЇНА"</t>
  </si>
  <si>
    <t>44023949</t>
  </si>
  <si>
    <t>ТОВ "ТОП ІНТЕР ВОРК Україна"</t>
  </si>
  <si>
    <t>37787247</t>
  </si>
  <si>
    <t>ТОВ "ГРЕГУАР-БЕССОН Україна"</t>
  </si>
  <si>
    <t>3075211707</t>
  </si>
  <si>
    <t>ФОП ОНІЩЕНКО Т.М.</t>
  </si>
  <si>
    <t>Закарпатська область</t>
  </si>
  <si>
    <t>00412139</t>
  </si>
  <si>
    <t>ДП "ІРШАВСЬКИЙ ЗАВОД ПРОДОВОЛЬЧИХ ТОВАРІВ"</t>
  </si>
  <si>
    <t>01750861</t>
  </si>
  <si>
    <t>ІРШАВСЬКЕ СПОЖИВЧЕ ТОВАРИСТВО</t>
  </si>
  <si>
    <t>1962316316</t>
  </si>
  <si>
    <t>ФО-П ПУГА ПАВЛО ПАВЛОВИЧ</t>
  </si>
  <si>
    <t>2081000119</t>
  </si>
  <si>
    <t>ФО-П БОКОЧ ІВАН МИХАЙЛОВИЧ</t>
  </si>
  <si>
    <t>2982810850</t>
  </si>
  <si>
    <t>ФО-П АНДРІЙЧАК СТЕФАН СТЕФАНОВИЧ</t>
  </si>
  <si>
    <t>3359301293</t>
  </si>
  <si>
    <t>ФО-П СЛИВКА МИХАЙЛО МИХАЙЛОВИЧ</t>
  </si>
  <si>
    <t>34637233</t>
  </si>
  <si>
    <t>ТОВ "ТЕЛЕРАДІОКОМПАНІЯ "СТУДІЯ ТВ-9 БЕРЕГСАС"</t>
  </si>
  <si>
    <t>36298086</t>
  </si>
  <si>
    <t>ТОВ "МЕДИЧНИЙ ЦЕНТР ПОКРОВ"</t>
  </si>
  <si>
    <t>36908770</t>
  </si>
  <si>
    <t>ПТ "ЛОМБАРД РОЯЛ ГОЛД ШЕПЕЛЬ І КОМПАНІЯ"</t>
  </si>
  <si>
    <t>40117404</t>
  </si>
  <si>
    <t>ТОВ "У.П. ІНТЕРНЕШИНАЛ ТРЕЙД"</t>
  </si>
  <si>
    <t>42845409</t>
  </si>
  <si>
    <t>ТОВ "ММП ГРУП"</t>
  </si>
  <si>
    <t>42848662</t>
  </si>
  <si>
    <t>ТОВ "УНІВЕРСАЛВАНТАЖ"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</si>
</sst>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</font>
    <font>
      <b/>
      <i/>
      <u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5"/>
      <name val="Times New Roman"/>
      <family val="1"/>
      <charset val="204"/>
    </font>
    <font>
      <b/>
      <i/>
      <u/>
      <sz val="15"/>
      <name val="Times New Roman"/>
      <family val="1"/>
      <charset val="204"/>
    </font>
    <font>
      <sz val="15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178">
    <xf numFmtId="0" fontId="0" fillId="0" borderId="0" xfId="0"/>
    <xf numFmtId="0" fontId="0" fillId="0" borderId="0" xfId="0" applyAlignment="1"/>
    <xf numFmtId="0" fontId="4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/>
    <xf numFmtId="49" fontId="7" fillId="0" borderId="3" xfId="0" applyNumberFormat="1" applyFont="1" applyBorder="1"/>
    <xf numFmtId="49" fontId="7" fillId="0" borderId="3" xfId="0" applyNumberFormat="1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/>
    <xf numFmtId="49" fontId="10" fillId="0" borderId="0" xfId="1" applyNumberFormat="1"/>
    <xf numFmtId="49" fontId="12" fillId="0" borderId="0" xfId="1" applyNumberFormat="1" applyFont="1" applyAlignment="1">
      <alignment horizontal="center" wrapText="1"/>
    </xf>
    <xf numFmtId="49" fontId="14" fillId="0" borderId="0" xfId="1" applyNumberFormat="1" applyFont="1" applyAlignment="1">
      <alignment horizontal="center"/>
    </xf>
    <xf numFmtId="49" fontId="15" fillId="0" borderId="3" xfId="1" applyNumberFormat="1" applyFont="1" applyBorder="1" applyAlignment="1">
      <alignment horizontal="center"/>
    </xf>
    <xf numFmtId="49" fontId="16" fillId="0" borderId="3" xfId="1" applyNumberFormat="1" applyFont="1" applyBorder="1" applyAlignment="1">
      <alignment horizontal="center" wrapText="1"/>
    </xf>
    <xf numFmtId="49" fontId="10" fillId="0" borderId="3" xfId="1" applyNumberFormat="1" applyBorder="1"/>
    <xf numFmtId="49" fontId="17" fillId="0" borderId="0" xfId="1" applyNumberFormat="1" applyFont="1"/>
    <xf numFmtId="0" fontId="20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5" fillId="0" borderId="3" xfId="0" applyNumberFormat="1" applyFont="1" applyBorder="1"/>
    <xf numFmtId="49" fontId="5" fillId="0" borderId="5" xfId="0" applyNumberFormat="1" applyFont="1" applyBorder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8" xfId="0" applyNumberFormat="1" applyFont="1" applyBorder="1"/>
    <xf numFmtId="49" fontId="5" fillId="0" borderId="9" xfId="0" applyNumberFormat="1" applyFont="1" applyBorder="1"/>
    <xf numFmtId="0" fontId="5" fillId="0" borderId="0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2" fillId="0" borderId="0" xfId="0" applyFont="1"/>
    <xf numFmtId="0" fontId="5" fillId="0" borderId="0" xfId="0" applyFont="1"/>
    <xf numFmtId="0" fontId="21" fillId="0" borderId="0" xfId="0" applyFont="1" applyAlignment="1">
      <alignment horizontal="right" vertical="center" wrapText="1"/>
    </xf>
    <xf numFmtId="0" fontId="2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center" vertical="top"/>
    </xf>
    <xf numFmtId="49" fontId="1" fillId="0" borderId="3" xfId="0" applyNumberFormat="1" applyFont="1" applyBorder="1" applyAlignment="1">
      <alignment vertical="top" wrapText="1"/>
    </xf>
    <xf numFmtId="0" fontId="5" fillId="0" borderId="0" xfId="0" applyFont="1" applyBorder="1"/>
    <xf numFmtId="0" fontId="26" fillId="0" borderId="0" xfId="0" applyFont="1"/>
    <xf numFmtId="0" fontId="27" fillId="0" borderId="0" xfId="0" applyFont="1"/>
    <xf numFmtId="0" fontId="28" fillId="0" borderId="0" xfId="0" applyFont="1" applyBorder="1" applyAlignment="1"/>
    <xf numFmtId="0" fontId="29" fillId="0" borderId="0" xfId="0" applyFont="1"/>
    <xf numFmtId="0" fontId="0" fillId="0" borderId="0" xfId="0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0" xfId="0" applyFont="1"/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/>
    <xf numFmtId="0" fontId="1" fillId="0" borderId="3" xfId="0" applyFont="1" applyBorder="1" applyAlignment="1">
      <alignment horizontal="center"/>
    </xf>
    <xf numFmtId="0" fontId="7" fillId="0" borderId="0" xfId="0" applyFont="1" applyBorder="1"/>
    <xf numFmtId="49" fontId="21" fillId="0" borderId="0" xfId="0" applyNumberFormat="1" applyFont="1" applyFill="1" applyBorder="1"/>
    <xf numFmtId="0" fontId="21" fillId="0" borderId="0" xfId="0" applyFont="1"/>
    <xf numFmtId="0" fontId="28" fillId="0" borderId="0" xfId="0" applyFont="1"/>
    <xf numFmtId="49" fontId="17" fillId="0" borderId="3" xfId="0" applyNumberFormat="1" applyFont="1" applyBorder="1"/>
    <xf numFmtId="49" fontId="0" fillId="0" borderId="3" xfId="0" applyNumberFormat="1" applyBorder="1"/>
    <xf numFmtId="49" fontId="0" fillId="0" borderId="3" xfId="0" applyNumberFormat="1" applyBorder="1" applyAlignment="1">
      <alignment wrapText="1"/>
    </xf>
    <xf numFmtId="0" fontId="5" fillId="0" borderId="10" xfId="0" applyFont="1" applyBorder="1" applyAlignment="1">
      <alignment horizontal="left" vertical="center"/>
    </xf>
    <xf numFmtId="0" fontId="30" fillId="0" borderId="0" xfId="0" applyFont="1" applyAlignment="1">
      <alignment horizontal="righ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10" fillId="0" borderId="0" xfId="1"/>
    <xf numFmtId="0" fontId="28" fillId="0" borderId="0" xfId="1" applyFont="1" applyAlignment="1">
      <alignment horizontal="right" wrapText="1"/>
    </xf>
    <xf numFmtId="49" fontId="10" fillId="0" borderId="0" xfId="1" applyNumberFormat="1" applyAlignment="1">
      <alignment wrapText="1"/>
    </xf>
    <xf numFmtId="0" fontId="33" fillId="0" borderId="0" xfId="1" applyFont="1" applyAlignment="1">
      <alignment horizontal="center" wrapText="1"/>
    </xf>
    <xf numFmtId="0" fontId="10" fillId="0" borderId="0" xfId="1" applyAlignment="1">
      <alignment wrapText="1"/>
    </xf>
    <xf numFmtId="0" fontId="34" fillId="0" borderId="0" xfId="1" applyFont="1" applyAlignment="1">
      <alignment horizontal="right" vertical="center" wrapText="1"/>
    </xf>
    <xf numFmtId="0" fontId="35" fillId="0" borderId="3" xfId="1" applyFont="1" applyBorder="1" applyAlignment="1">
      <alignment horizontal="center" vertical="center" wrapText="1"/>
    </xf>
    <xf numFmtId="49" fontId="35" fillId="0" borderId="3" xfId="1" applyNumberFormat="1" applyFont="1" applyBorder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36" fillId="0" borderId="3" xfId="1" applyFont="1" applyBorder="1"/>
    <xf numFmtId="0" fontId="10" fillId="0" borderId="3" xfId="1" applyBorder="1" applyAlignment="1">
      <alignment wrapText="1"/>
    </xf>
    <xf numFmtId="0" fontId="36" fillId="0" borderId="0" xfId="1" applyFont="1" applyBorder="1"/>
    <xf numFmtId="49" fontId="36" fillId="0" borderId="0" xfId="1" applyNumberFormat="1" applyFont="1" applyBorder="1"/>
    <xf numFmtId="0" fontId="36" fillId="0" borderId="0" xfId="1" applyFont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37" fillId="0" borderId="0" xfId="1" applyFont="1" applyAlignment="1">
      <alignment wrapText="1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49" fontId="0" fillId="0" borderId="3" xfId="0" applyNumberFormat="1" applyBorder="1" applyAlignment="1">
      <alignment horizontal="center" vertical="center"/>
    </xf>
    <xf numFmtId="0" fontId="9" fillId="0" borderId="0" xfId="0" applyFont="1"/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28" fillId="0" borderId="0" xfId="0" applyFont="1" applyAlignment="1"/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49" fontId="7" fillId="0" borderId="14" xfId="0" applyNumberFormat="1" applyFont="1" applyBorder="1"/>
    <xf numFmtId="0" fontId="7" fillId="0" borderId="0" xfId="0" applyFont="1" applyAlignment="1">
      <alignment wrapText="1"/>
    </xf>
    <xf numFmtId="0" fontId="40" fillId="0" borderId="0" xfId="0" applyFont="1" applyAlignment="1">
      <alignment horizontal="center" vertical="center" wrapText="1"/>
    </xf>
    <xf numFmtId="49" fontId="1" fillId="0" borderId="3" xfId="0" applyNumberFormat="1" applyFont="1" applyBorder="1" applyAlignment="1">
      <alignment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41" fillId="0" borderId="0" xfId="0" applyFont="1"/>
    <xf numFmtId="0" fontId="40" fillId="0" borderId="0" xfId="0" applyFont="1"/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0" fillId="0" borderId="3" xfId="0" applyBorder="1"/>
    <xf numFmtId="49" fontId="11" fillId="0" borderId="0" xfId="1" applyNumberFormat="1" applyFont="1" applyAlignment="1">
      <alignment horizontal="center"/>
    </xf>
    <xf numFmtId="0" fontId="42" fillId="0" borderId="0" xfId="0" applyFont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29" fillId="0" borderId="3" xfId="0" applyFont="1" applyBorder="1" applyAlignment="1">
      <alignment wrapText="1" shrinkToFit="1"/>
    </xf>
    <xf numFmtId="49" fontId="43" fillId="0" borderId="3" xfId="0" applyNumberFormat="1" applyFont="1" applyBorder="1" applyAlignment="1">
      <alignment wrapText="1" shrinkToFit="1"/>
    </xf>
    <xf numFmtId="0" fontId="29" fillId="0" borderId="0" xfId="0" applyFont="1" applyAlignment="1">
      <alignment wrapText="1" shrinkToFit="1"/>
    </xf>
    <xf numFmtId="0" fontId="0" fillId="0" borderId="0" xfId="0" applyFont="1"/>
    <xf numFmtId="49" fontId="43" fillId="0" borderId="0" xfId="0" applyNumberFormat="1" applyFont="1" applyFill="1" applyBorder="1" applyAlignment="1">
      <alignment wrapText="1" shrinkToFit="1"/>
    </xf>
    <xf numFmtId="0" fontId="9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4" fillId="0" borderId="16" xfId="0" applyNumberFormat="1" applyFont="1" applyFill="1" applyBorder="1" applyAlignment="1">
      <alignment horizontal="left"/>
    </xf>
    <xf numFmtId="0" fontId="44" fillId="0" borderId="16" xfId="0" applyFont="1" applyFill="1" applyBorder="1" applyAlignment="1">
      <alignment horizontal="left" wrapText="1"/>
    </xf>
    <xf numFmtId="0" fontId="34" fillId="0" borderId="3" xfId="0" applyFont="1" applyBorder="1" applyAlignment="1">
      <alignment horizontal="center"/>
    </xf>
    <xf numFmtId="49" fontId="45" fillId="0" borderId="3" xfId="0" applyNumberFormat="1" applyFont="1" applyFill="1" applyBorder="1"/>
    <xf numFmtId="49" fontId="45" fillId="0" borderId="3" xfId="0" applyNumberFormat="1" applyFont="1" applyFill="1" applyBorder="1" applyAlignment="1">
      <alignment wrapText="1"/>
    </xf>
    <xf numFmtId="49" fontId="44" fillId="0" borderId="3" xfId="0" applyNumberFormat="1" applyFont="1" applyFill="1" applyBorder="1"/>
    <xf numFmtId="0" fontId="44" fillId="0" borderId="3" xfId="0" applyFont="1" applyFill="1" applyBorder="1" applyAlignment="1">
      <alignment wrapText="1"/>
    </xf>
    <xf numFmtId="0" fontId="34" fillId="0" borderId="0" xfId="0" applyFont="1" applyBorder="1" applyAlignment="1">
      <alignment horizontal="center"/>
    </xf>
    <xf numFmtId="49" fontId="44" fillId="0" borderId="0" xfId="0" applyNumberFormat="1" applyFont="1" applyFill="1" applyBorder="1"/>
    <xf numFmtId="0" fontId="44" fillId="0" borderId="0" xfId="0" applyFont="1" applyFill="1" applyBorder="1" applyAlignment="1">
      <alignment wrapText="1"/>
    </xf>
    <xf numFmtId="0" fontId="21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49" fontId="11" fillId="0" borderId="0" xfId="1" applyNumberFormat="1" applyFont="1" applyAlignment="1">
      <alignment horizontal="center"/>
    </xf>
    <xf numFmtId="49" fontId="11" fillId="0" borderId="0" xfId="1" applyNumberFormat="1" applyFont="1" applyAlignment="1">
      <alignment horizontal="center" wrapText="1"/>
    </xf>
    <xf numFmtId="49" fontId="13" fillId="0" borderId="0" xfId="1" applyNumberFormat="1" applyFont="1" applyAlignment="1">
      <alignment horizontal="right"/>
    </xf>
    <xf numFmtId="49" fontId="11" fillId="0" borderId="0" xfId="1" applyNumberFormat="1" applyFont="1" applyAlignment="1"/>
    <xf numFmtId="0" fontId="12" fillId="0" borderId="0" xfId="1" applyFont="1" applyAlignment="1"/>
    <xf numFmtId="49" fontId="10" fillId="0" borderId="0" xfId="1" applyNumberFormat="1" applyFont="1" applyAlignment="1"/>
    <xf numFmtId="0" fontId="10" fillId="0" borderId="0" xfId="1" applyFont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1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wrapText="1" shrinkToFit="1"/>
    </xf>
    <xf numFmtId="49" fontId="43" fillId="0" borderId="0" xfId="0" applyNumberFormat="1" applyFont="1" applyFill="1" applyBorder="1" applyAlignment="1">
      <alignment wrapText="1" shrinkToFit="1"/>
    </xf>
    <xf numFmtId="0" fontId="42" fillId="0" borderId="0" xfId="0" applyFont="1" applyAlignment="1">
      <alignment wrapText="1" shrinkToFit="1"/>
    </xf>
    <xf numFmtId="0" fontId="1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1" fillId="0" borderId="0" xfId="0" applyFont="1" applyAlignment="1"/>
    <xf numFmtId="0" fontId="3" fillId="0" borderId="0" xfId="0" applyFont="1" applyAlignment="1"/>
    <xf numFmtId="0" fontId="28" fillId="0" borderId="0" xfId="0" applyFont="1" applyAlignment="1"/>
    <xf numFmtId="0" fontId="2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49" fontId="44" fillId="0" borderId="0" xfId="0" applyNumberFormat="1" applyFont="1" applyFill="1" applyBorder="1" applyAlignment="1">
      <alignment horizontal="left" wrapText="1"/>
    </xf>
    <xf numFmtId="0" fontId="2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 xr:uid="{228DE4D0-7022-4FE5-AAAE-A7610782B16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42E7D-B6A9-470A-A848-9B066B9978CC}">
  <sheetPr>
    <pageSetUpPr fitToPage="1"/>
  </sheetPr>
  <dimension ref="A1:C51"/>
  <sheetViews>
    <sheetView tabSelected="1" view="pageBreakPreview" zoomScaleNormal="100" zoomScaleSheetLayoutView="100" workbookViewId="0">
      <pane ySplit="6" topLeftCell="A7" activePane="bottomLeft" state="frozen"/>
      <selection activeCell="C1" sqref="C1"/>
      <selection pane="bottomLeft" activeCell="G14" sqref="G14"/>
    </sheetView>
  </sheetViews>
  <sheetFormatPr defaultColWidth="9.109375" defaultRowHeight="13.2" x14ac:dyDescent="0.25"/>
  <cols>
    <col min="1" max="1" width="3.5546875" style="19" bestFit="1" customWidth="1"/>
    <col min="2" max="2" width="11" style="19" bestFit="1" customWidth="1"/>
    <col min="3" max="3" width="108.44140625" style="19" bestFit="1" customWidth="1"/>
    <col min="4" max="256" width="9.109375" style="19"/>
    <col min="257" max="257" width="3.5546875" style="19" bestFit="1" customWidth="1"/>
    <col min="258" max="258" width="11" style="19" bestFit="1" customWidth="1"/>
    <col min="259" max="259" width="108.44140625" style="19" bestFit="1" customWidth="1"/>
    <col min="260" max="512" width="9.109375" style="19"/>
    <col min="513" max="513" width="3.5546875" style="19" bestFit="1" customWidth="1"/>
    <col min="514" max="514" width="11" style="19" bestFit="1" customWidth="1"/>
    <col min="515" max="515" width="108.44140625" style="19" bestFit="1" customWidth="1"/>
    <col min="516" max="768" width="9.109375" style="19"/>
    <col min="769" max="769" width="3.5546875" style="19" bestFit="1" customWidth="1"/>
    <col min="770" max="770" width="11" style="19" bestFit="1" customWidth="1"/>
    <col min="771" max="771" width="108.44140625" style="19" bestFit="1" customWidth="1"/>
    <col min="772" max="1024" width="9.109375" style="19"/>
    <col min="1025" max="1025" width="3.5546875" style="19" bestFit="1" customWidth="1"/>
    <col min="1026" max="1026" width="11" style="19" bestFit="1" customWidth="1"/>
    <col min="1027" max="1027" width="108.44140625" style="19" bestFit="1" customWidth="1"/>
    <col min="1028" max="1280" width="9.109375" style="19"/>
    <col min="1281" max="1281" width="3.5546875" style="19" bestFit="1" customWidth="1"/>
    <col min="1282" max="1282" width="11" style="19" bestFit="1" customWidth="1"/>
    <col min="1283" max="1283" width="108.44140625" style="19" bestFit="1" customWidth="1"/>
    <col min="1284" max="1536" width="9.109375" style="19"/>
    <col min="1537" max="1537" width="3.5546875" style="19" bestFit="1" customWidth="1"/>
    <col min="1538" max="1538" width="11" style="19" bestFit="1" customWidth="1"/>
    <col min="1539" max="1539" width="108.44140625" style="19" bestFit="1" customWidth="1"/>
    <col min="1540" max="1792" width="9.109375" style="19"/>
    <col min="1793" max="1793" width="3.5546875" style="19" bestFit="1" customWidth="1"/>
    <col min="1794" max="1794" width="11" style="19" bestFit="1" customWidth="1"/>
    <col min="1795" max="1795" width="108.44140625" style="19" bestFit="1" customWidth="1"/>
    <col min="1796" max="2048" width="9.109375" style="19"/>
    <col min="2049" max="2049" width="3.5546875" style="19" bestFit="1" customWidth="1"/>
    <col min="2050" max="2050" width="11" style="19" bestFit="1" customWidth="1"/>
    <col min="2051" max="2051" width="108.44140625" style="19" bestFit="1" customWidth="1"/>
    <col min="2052" max="2304" width="9.109375" style="19"/>
    <col min="2305" max="2305" width="3.5546875" style="19" bestFit="1" customWidth="1"/>
    <col min="2306" max="2306" width="11" style="19" bestFit="1" customWidth="1"/>
    <col min="2307" max="2307" width="108.44140625" style="19" bestFit="1" customWidth="1"/>
    <col min="2308" max="2560" width="9.109375" style="19"/>
    <col min="2561" max="2561" width="3.5546875" style="19" bestFit="1" customWidth="1"/>
    <col min="2562" max="2562" width="11" style="19" bestFit="1" customWidth="1"/>
    <col min="2563" max="2563" width="108.44140625" style="19" bestFit="1" customWidth="1"/>
    <col min="2564" max="2816" width="9.109375" style="19"/>
    <col min="2817" max="2817" width="3.5546875" style="19" bestFit="1" customWidth="1"/>
    <col min="2818" max="2818" width="11" style="19" bestFit="1" customWidth="1"/>
    <col min="2819" max="2819" width="108.44140625" style="19" bestFit="1" customWidth="1"/>
    <col min="2820" max="3072" width="9.109375" style="19"/>
    <col min="3073" max="3073" width="3.5546875" style="19" bestFit="1" customWidth="1"/>
    <col min="3074" max="3074" width="11" style="19" bestFit="1" customWidth="1"/>
    <col min="3075" max="3075" width="108.44140625" style="19" bestFit="1" customWidth="1"/>
    <col min="3076" max="3328" width="9.109375" style="19"/>
    <col min="3329" max="3329" width="3.5546875" style="19" bestFit="1" customWidth="1"/>
    <col min="3330" max="3330" width="11" style="19" bestFit="1" customWidth="1"/>
    <col min="3331" max="3331" width="108.44140625" style="19" bestFit="1" customWidth="1"/>
    <col min="3332" max="3584" width="9.109375" style="19"/>
    <col min="3585" max="3585" width="3.5546875" style="19" bestFit="1" customWidth="1"/>
    <col min="3586" max="3586" width="11" style="19" bestFit="1" customWidth="1"/>
    <col min="3587" max="3587" width="108.44140625" style="19" bestFit="1" customWidth="1"/>
    <col min="3588" max="3840" width="9.109375" style="19"/>
    <col min="3841" max="3841" width="3.5546875" style="19" bestFit="1" customWidth="1"/>
    <col min="3842" max="3842" width="11" style="19" bestFit="1" customWidth="1"/>
    <col min="3843" max="3843" width="108.44140625" style="19" bestFit="1" customWidth="1"/>
    <col min="3844" max="4096" width="9.109375" style="19"/>
    <col min="4097" max="4097" width="3.5546875" style="19" bestFit="1" customWidth="1"/>
    <col min="4098" max="4098" width="11" style="19" bestFit="1" customWidth="1"/>
    <col min="4099" max="4099" width="108.44140625" style="19" bestFit="1" customWidth="1"/>
    <col min="4100" max="4352" width="9.109375" style="19"/>
    <col min="4353" max="4353" width="3.5546875" style="19" bestFit="1" customWidth="1"/>
    <col min="4354" max="4354" width="11" style="19" bestFit="1" customWidth="1"/>
    <col min="4355" max="4355" width="108.44140625" style="19" bestFit="1" customWidth="1"/>
    <col min="4356" max="4608" width="9.109375" style="19"/>
    <col min="4609" max="4609" width="3.5546875" style="19" bestFit="1" customWidth="1"/>
    <col min="4610" max="4610" width="11" style="19" bestFit="1" customWidth="1"/>
    <col min="4611" max="4611" width="108.44140625" style="19" bestFit="1" customWidth="1"/>
    <col min="4612" max="4864" width="9.109375" style="19"/>
    <col min="4865" max="4865" width="3.5546875" style="19" bestFit="1" customWidth="1"/>
    <col min="4866" max="4866" width="11" style="19" bestFit="1" customWidth="1"/>
    <col min="4867" max="4867" width="108.44140625" style="19" bestFit="1" customWidth="1"/>
    <col min="4868" max="5120" width="9.109375" style="19"/>
    <col min="5121" max="5121" width="3.5546875" style="19" bestFit="1" customWidth="1"/>
    <col min="5122" max="5122" width="11" style="19" bestFit="1" customWidth="1"/>
    <col min="5123" max="5123" width="108.44140625" style="19" bestFit="1" customWidth="1"/>
    <col min="5124" max="5376" width="9.109375" style="19"/>
    <col min="5377" max="5377" width="3.5546875" style="19" bestFit="1" customWidth="1"/>
    <col min="5378" max="5378" width="11" style="19" bestFit="1" customWidth="1"/>
    <col min="5379" max="5379" width="108.44140625" style="19" bestFit="1" customWidth="1"/>
    <col min="5380" max="5632" width="9.109375" style="19"/>
    <col min="5633" max="5633" width="3.5546875" style="19" bestFit="1" customWidth="1"/>
    <col min="5634" max="5634" width="11" style="19" bestFit="1" customWidth="1"/>
    <col min="5635" max="5635" width="108.44140625" style="19" bestFit="1" customWidth="1"/>
    <col min="5636" max="5888" width="9.109375" style="19"/>
    <col min="5889" max="5889" width="3.5546875" style="19" bestFit="1" customWidth="1"/>
    <col min="5890" max="5890" width="11" style="19" bestFit="1" customWidth="1"/>
    <col min="5891" max="5891" width="108.44140625" style="19" bestFit="1" customWidth="1"/>
    <col min="5892" max="6144" width="9.109375" style="19"/>
    <col min="6145" max="6145" width="3.5546875" style="19" bestFit="1" customWidth="1"/>
    <col min="6146" max="6146" width="11" style="19" bestFit="1" customWidth="1"/>
    <col min="6147" max="6147" width="108.44140625" style="19" bestFit="1" customWidth="1"/>
    <col min="6148" max="6400" width="9.109375" style="19"/>
    <col min="6401" max="6401" width="3.5546875" style="19" bestFit="1" customWidth="1"/>
    <col min="6402" max="6402" width="11" style="19" bestFit="1" customWidth="1"/>
    <col min="6403" max="6403" width="108.44140625" style="19" bestFit="1" customWidth="1"/>
    <col min="6404" max="6656" width="9.109375" style="19"/>
    <col min="6657" max="6657" width="3.5546875" style="19" bestFit="1" customWidth="1"/>
    <col min="6658" max="6658" width="11" style="19" bestFit="1" customWidth="1"/>
    <col min="6659" max="6659" width="108.44140625" style="19" bestFit="1" customWidth="1"/>
    <col min="6660" max="6912" width="9.109375" style="19"/>
    <col min="6913" max="6913" width="3.5546875" style="19" bestFit="1" customWidth="1"/>
    <col min="6914" max="6914" width="11" style="19" bestFit="1" customWidth="1"/>
    <col min="6915" max="6915" width="108.44140625" style="19" bestFit="1" customWidth="1"/>
    <col min="6916" max="7168" width="9.109375" style="19"/>
    <col min="7169" max="7169" width="3.5546875" style="19" bestFit="1" customWidth="1"/>
    <col min="7170" max="7170" width="11" style="19" bestFit="1" customWidth="1"/>
    <col min="7171" max="7171" width="108.44140625" style="19" bestFit="1" customWidth="1"/>
    <col min="7172" max="7424" width="9.109375" style="19"/>
    <col min="7425" max="7425" width="3.5546875" style="19" bestFit="1" customWidth="1"/>
    <col min="7426" max="7426" width="11" style="19" bestFit="1" customWidth="1"/>
    <col min="7427" max="7427" width="108.44140625" style="19" bestFit="1" customWidth="1"/>
    <col min="7428" max="7680" width="9.109375" style="19"/>
    <col min="7681" max="7681" width="3.5546875" style="19" bestFit="1" customWidth="1"/>
    <col min="7682" max="7682" width="11" style="19" bestFit="1" customWidth="1"/>
    <col min="7683" max="7683" width="108.44140625" style="19" bestFit="1" customWidth="1"/>
    <col min="7684" max="7936" width="9.109375" style="19"/>
    <col min="7937" max="7937" width="3.5546875" style="19" bestFit="1" customWidth="1"/>
    <col min="7938" max="7938" width="11" style="19" bestFit="1" customWidth="1"/>
    <col min="7939" max="7939" width="108.44140625" style="19" bestFit="1" customWidth="1"/>
    <col min="7940" max="8192" width="9.109375" style="19"/>
    <col min="8193" max="8193" width="3.5546875" style="19" bestFit="1" customWidth="1"/>
    <col min="8194" max="8194" width="11" style="19" bestFit="1" customWidth="1"/>
    <col min="8195" max="8195" width="108.44140625" style="19" bestFit="1" customWidth="1"/>
    <col min="8196" max="8448" width="9.109375" style="19"/>
    <col min="8449" max="8449" width="3.5546875" style="19" bestFit="1" customWidth="1"/>
    <col min="8450" max="8450" width="11" style="19" bestFit="1" customWidth="1"/>
    <col min="8451" max="8451" width="108.44140625" style="19" bestFit="1" customWidth="1"/>
    <col min="8452" max="8704" width="9.109375" style="19"/>
    <col min="8705" max="8705" width="3.5546875" style="19" bestFit="1" customWidth="1"/>
    <col min="8706" max="8706" width="11" style="19" bestFit="1" customWidth="1"/>
    <col min="8707" max="8707" width="108.44140625" style="19" bestFit="1" customWidth="1"/>
    <col min="8708" max="8960" width="9.109375" style="19"/>
    <col min="8961" max="8961" width="3.5546875" style="19" bestFit="1" customWidth="1"/>
    <col min="8962" max="8962" width="11" style="19" bestFit="1" customWidth="1"/>
    <col min="8963" max="8963" width="108.44140625" style="19" bestFit="1" customWidth="1"/>
    <col min="8964" max="9216" width="9.109375" style="19"/>
    <col min="9217" max="9217" width="3.5546875" style="19" bestFit="1" customWidth="1"/>
    <col min="9218" max="9218" width="11" style="19" bestFit="1" customWidth="1"/>
    <col min="9219" max="9219" width="108.44140625" style="19" bestFit="1" customWidth="1"/>
    <col min="9220" max="9472" width="9.109375" style="19"/>
    <col min="9473" max="9473" width="3.5546875" style="19" bestFit="1" customWidth="1"/>
    <col min="9474" max="9474" width="11" style="19" bestFit="1" customWidth="1"/>
    <col min="9475" max="9475" width="108.44140625" style="19" bestFit="1" customWidth="1"/>
    <col min="9476" max="9728" width="9.109375" style="19"/>
    <col min="9729" max="9729" width="3.5546875" style="19" bestFit="1" customWidth="1"/>
    <col min="9730" max="9730" width="11" style="19" bestFit="1" customWidth="1"/>
    <col min="9731" max="9731" width="108.44140625" style="19" bestFit="1" customWidth="1"/>
    <col min="9732" max="9984" width="9.109375" style="19"/>
    <col min="9985" max="9985" width="3.5546875" style="19" bestFit="1" customWidth="1"/>
    <col min="9986" max="9986" width="11" style="19" bestFit="1" customWidth="1"/>
    <col min="9987" max="9987" width="108.44140625" style="19" bestFit="1" customWidth="1"/>
    <col min="9988" max="10240" width="9.109375" style="19"/>
    <col min="10241" max="10241" width="3.5546875" style="19" bestFit="1" customWidth="1"/>
    <col min="10242" max="10242" width="11" style="19" bestFit="1" customWidth="1"/>
    <col min="10243" max="10243" width="108.44140625" style="19" bestFit="1" customWidth="1"/>
    <col min="10244" max="10496" width="9.109375" style="19"/>
    <col min="10497" max="10497" width="3.5546875" style="19" bestFit="1" customWidth="1"/>
    <col min="10498" max="10498" width="11" style="19" bestFit="1" customWidth="1"/>
    <col min="10499" max="10499" width="108.44140625" style="19" bestFit="1" customWidth="1"/>
    <col min="10500" max="10752" width="9.109375" style="19"/>
    <col min="10753" max="10753" width="3.5546875" style="19" bestFit="1" customWidth="1"/>
    <col min="10754" max="10754" width="11" style="19" bestFit="1" customWidth="1"/>
    <col min="10755" max="10755" width="108.44140625" style="19" bestFit="1" customWidth="1"/>
    <col min="10756" max="11008" width="9.109375" style="19"/>
    <col min="11009" max="11009" width="3.5546875" style="19" bestFit="1" customWidth="1"/>
    <col min="11010" max="11010" width="11" style="19" bestFit="1" customWidth="1"/>
    <col min="11011" max="11011" width="108.44140625" style="19" bestFit="1" customWidth="1"/>
    <col min="11012" max="11264" width="9.109375" style="19"/>
    <col min="11265" max="11265" width="3.5546875" style="19" bestFit="1" customWidth="1"/>
    <col min="11266" max="11266" width="11" style="19" bestFit="1" customWidth="1"/>
    <col min="11267" max="11267" width="108.44140625" style="19" bestFit="1" customWidth="1"/>
    <col min="11268" max="11520" width="9.109375" style="19"/>
    <col min="11521" max="11521" width="3.5546875" style="19" bestFit="1" customWidth="1"/>
    <col min="11522" max="11522" width="11" style="19" bestFit="1" customWidth="1"/>
    <col min="11523" max="11523" width="108.44140625" style="19" bestFit="1" customWidth="1"/>
    <col min="11524" max="11776" width="9.109375" style="19"/>
    <col min="11777" max="11777" width="3.5546875" style="19" bestFit="1" customWidth="1"/>
    <col min="11778" max="11778" width="11" style="19" bestFit="1" customWidth="1"/>
    <col min="11779" max="11779" width="108.44140625" style="19" bestFit="1" customWidth="1"/>
    <col min="11780" max="12032" width="9.109375" style="19"/>
    <col min="12033" max="12033" width="3.5546875" style="19" bestFit="1" customWidth="1"/>
    <col min="12034" max="12034" width="11" style="19" bestFit="1" customWidth="1"/>
    <col min="12035" max="12035" width="108.44140625" style="19" bestFit="1" customWidth="1"/>
    <col min="12036" max="12288" width="9.109375" style="19"/>
    <col min="12289" max="12289" width="3.5546875" style="19" bestFit="1" customWidth="1"/>
    <col min="12290" max="12290" width="11" style="19" bestFit="1" customWidth="1"/>
    <col min="12291" max="12291" width="108.44140625" style="19" bestFit="1" customWidth="1"/>
    <col min="12292" max="12544" width="9.109375" style="19"/>
    <col min="12545" max="12545" width="3.5546875" style="19" bestFit="1" customWidth="1"/>
    <col min="12546" max="12546" width="11" style="19" bestFit="1" customWidth="1"/>
    <col min="12547" max="12547" width="108.44140625" style="19" bestFit="1" customWidth="1"/>
    <col min="12548" max="12800" width="9.109375" style="19"/>
    <col min="12801" max="12801" width="3.5546875" style="19" bestFit="1" customWidth="1"/>
    <col min="12802" max="12802" width="11" style="19" bestFit="1" customWidth="1"/>
    <col min="12803" max="12803" width="108.44140625" style="19" bestFit="1" customWidth="1"/>
    <col min="12804" max="13056" width="9.109375" style="19"/>
    <col min="13057" max="13057" width="3.5546875" style="19" bestFit="1" customWidth="1"/>
    <col min="13058" max="13058" width="11" style="19" bestFit="1" customWidth="1"/>
    <col min="13059" max="13059" width="108.44140625" style="19" bestFit="1" customWidth="1"/>
    <col min="13060" max="13312" width="9.109375" style="19"/>
    <col min="13313" max="13313" width="3.5546875" style="19" bestFit="1" customWidth="1"/>
    <col min="13314" max="13314" width="11" style="19" bestFit="1" customWidth="1"/>
    <col min="13315" max="13315" width="108.44140625" style="19" bestFit="1" customWidth="1"/>
    <col min="13316" max="13568" width="9.109375" style="19"/>
    <col min="13569" max="13569" width="3.5546875" style="19" bestFit="1" customWidth="1"/>
    <col min="13570" max="13570" width="11" style="19" bestFit="1" customWidth="1"/>
    <col min="13571" max="13571" width="108.44140625" style="19" bestFit="1" customWidth="1"/>
    <col min="13572" max="13824" width="9.109375" style="19"/>
    <col min="13825" max="13825" width="3.5546875" style="19" bestFit="1" customWidth="1"/>
    <col min="13826" max="13826" width="11" style="19" bestFit="1" customWidth="1"/>
    <col min="13827" max="13827" width="108.44140625" style="19" bestFit="1" customWidth="1"/>
    <col min="13828" max="14080" width="9.109375" style="19"/>
    <col min="14081" max="14081" width="3.5546875" style="19" bestFit="1" customWidth="1"/>
    <col min="14082" max="14082" width="11" style="19" bestFit="1" customWidth="1"/>
    <col min="14083" max="14083" width="108.44140625" style="19" bestFit="1" customWidth="1"/>
    <col min="14084" max="14336" width="9.109375" style="19"/>
    <col min="14337" max="14337" width="3.5546875" style="19" bestFit="1" customWidth="1"/>
    <col min="14338" max="14338" width="11" style="19" bestFit="1" customWidth="1"/>
    <col min="14339" max="14339" width="108.44140625" style="19" bestFit="1" customWidth="1"/>
    <col min="14340" max="14592" width="9.109375" style="19"/>
    <col min="14593" max="14593" width="3.5546875" style="19" bestFit="1" customWidth="1"/>
    <col min="14594" max="14594" width="11" style="19" bestFit="1" customWidth="1"/>
    <col min="14595" max="14595" width="108.44140625" style="19" bestFit="1" customWidth="1"/>
    <col min="14596" max="14848" width="9.109375" style="19"/>
    <col min="14849" max="14849" width="3.5546875" style="19" bestFit="1" customWidth="1"/>
    <col min="14850" max="14850" width="11" style="19" bestFit="1" customWidth="1"/>
    <col min="14851" max="14851" width="108.44140625" style="19" bestFit="1" customWidth="1"/>
    <col min="14852" max="15104" width="9.109375" style="19"/>
    <col min="15105" max="15105" width="3.5546875" style="19" bestFit="1" customWidth="1"/>
    <col min="15106" max="15106" width="11" style="19" bestFit="1" customWidth="1"/>
    <col min="15107" max="15107" width="108.44140625" style="19" bestFit="1" customWidth="1"/>
    <col min="15108" max="15360" width="9.109375" style="19"/>
    <col min="15361" max="15361" width="3.5546875" style="19" bestFit="1" customWidth="1"/>
    <col min="15362" max="15362" width="11" style="19" bestFit="1" customWidth="1"/>
    <col min="15363" max="15363" width="108.44140625" style="19" bestFit="1" customWidth="1"/>
    <col min="15364" max="15616" width="9.109375" style="19"/>
    <col min="15617" max="15617" width="3.5546875" style="19" bestFit="1" customWidth="1"/>
    <col min="15618" max="15618" width="11" style="19" bestFit="1" customWidth="1"/>
    <col min="15619" max="15619" width="108.44140625" style="19" bestFit="1" customWidth="1"/>
    <col min="15620" max="15872" width="9.109375" style="19"/>
    <col min="15873" max="15873" width="3.5546875" style="19" bestFit="1" customWidth="1"/>
    <col min="15874" max="15874" width="11" style="19" bestFit="1" customWidth="1"/>
    <col min="15875" max="15875" width="108.44140625" style="19" bestFit="1" customWidth="1"/>
    <col min="15876" max="16128" width="9.109375" style="19"/>
    <col min="16129" max="16129" width="3.5546875" style="19" bestFit="1" customWidth="1"/>
    <col min="16130" max="16130" width="11" style="19" bestFit="1" customWidth="1"/>
    <col min="16131" max="16131" width="108.44140625" style="19" bestFit="1" customWidth="1"/>
    <col min="16132" max="16384" width="9.109375" style="19"/>
  </cols>
  <sheetData>
    <row r="1" spans="1:3" ht="17.399999999999999" x14ac:dyDescent="0.3">
      <c r="A1" s="144" t="s">
        <v>78</v>
      </c>
      <c r="B1" s="144"/>
      <c r="C1" s="144"/>
    </row>
    <row r="2" spans="1:3" ht="34.5" customHeight="1" x14ac:dyDescent="0.3">
      <c r="A2" s="145" t="s">
        <v>79</v>
      </c>
      <c r="B2" s="145"/>
      <c r="C2" s="145"/>
    </row>
    <row r="3" spans="1:3" ht="18" customHeight="1" x14ac:dyDescent="0.35">
      <c r="A3" s="20"/>
      <c r="B3" s="20"/>
      <c r="C3" s="20"/>
    </row>
    <row r="4" spans="1:3" ht="15.6" x14ac:dyDescent="0.3">
      <c r="A4" s="146" t="s">
        <v>80</v>
      </c>
      <c r="B4" s="146"/>
      <c r="C4" s="146"/>
    </row>
    <row r="5" spans="1:3" ht="21.75" customHeight="1" x14ac:dyDescent="0.3">
      <c r="A5" s="21"/>
      <c r="B5" s="21"/>
      <c r="C5" s="118" t="s">
        <v>81</v>
      </c>
    </row>
    <row r="6" spans="1:3" ht="21.75" customHeight="1" x14ac:dyDescent="0.3">
      <c r="A6" s="22" t="s">
        <v>0</v>
      </c>
      <c r="B6" s="23" t="s">
        <v>82</v>
      </c>
      <c r="C6" s="23" t="s">
        <v>83</v>
      </c>
    </row>
    <row r="7" spans="1:3" x14ac:dyDescent="0.25">
      <c r="A7" s="24">
        <v>1</v>
      </c>
      <c r="B7" s="24" t="s">
        <v>84</v>
      </c>
      <c r="C7" s="24" t="s">
        <v>85</v>
      </c>
    </row>
    <row r="8" spans="1:3" x14ac:dyDescent="0.25">
      <c r="A8" s="24">
        <v>2</v>
      </c>
      <c r="B8" s="24" t="s">
        <v>86</v>
      </c>
      <c r="C8" s="24" t="s">
        <v>87</v>
      </c>
    </row>
    <row r="9" spans="1:3" x14ac:dyDescent="0.25">
      <c r="A9" s="24">
        <v>3</v>
      </c>
      <c r="B9" s="24" t="s">
        <v>88</v>
      </c>
      <c r="C9" s="24" t="s">
        <v>89</v>
      </c>
    </row>
    <row r="10" spans="1:3" x14ac:dyDescent="0.25">
      <c r="A10" s="24">
        <v>4</v>
      </c>
      <c r="B10" s="24" t="s">
        <v>90</v>
      </c>
      <c r="C10" s="24" t="s">
        <v>91</v>
      </c>
    </row>
    <row r="11" spans="1:3" x14ac:dyDescent="0.25">
      <c r="A11" s="24">
        <v>5</v>
      </c>
      <c r="B11" s="24" t="s">
        <v>92</v>
      </c>
      <c r="C11" s="24" t="s">
        <v>93</v>
      </c>
    </row>
    <row r="12" spans="1:3" x14ac:dyDescent="0.25">
      <c r="A12" s="24">
        <v>6</v>
      </c>
      <c r="B12" s="24" t="s">
        <v>94</v>
      </c>
      <c r="C12" s="24" t="s">
        <v>95</v>
      </c>
    </row>
    <row r="13" spans="1:3" x14ac:dyDescent="0.25">
      <c r="A13" s="24">
        <v>7</v>
      </c>
      <c r="B13" s="24" t="s">
        <v>96</v>
      </c>
      <c r="C13" s="24" t="s">
        <v>97</v>
      </c>
    </row>
    <row r="14" spans="1:3" x14ac:dyDescent="0.25">
      <c r="A14" s="24">
        <v>8</v>
      </c>
      <c r="B14" s="24" t="s">
        <v>98</v>
      </c>
      <c r="C14" s="24" t="s">
        <v>99</v>
      </c>
    </row>
    <row r="15" spans="1:3" x14ac:dyDescent="0.25">
      <c r="A15" s="24">
        <v>9</v>
      </c>
      <c r="B15" s="24" t="s">
        <v>100</v>
      </c>
      <c r="C15" s="24" t="s">
        <v>101</v>
      </c>
    </row>
    <row r="16" spans="1:3" x14ac:dyDescent="0.25">
      <c r="A16" s="24">
        <v>10</v>
      </c>
      <c r="B16" s="24" t="s">
        <v>102</v>
      </c>
      <c r="C16" s="24" t="s">
        <v>103</v>
      </c>
    </row>
    <row r="17" spans="1:3" x14ac:dyDescent="0.25">
      <c r="A17" s="24">
        <v>11</v>
      </c>
      <c r="B17" s="24" t="s">
        <v>104</v>
      </c>
      <c r="C17" s="24" t="s">
        <v>105</v>
      </c>
    </row>
    <row r="18" spans="1:3" x14ac:dyDescent="0.25">
      <c r="A18" s="24">
        <v>12</v>
      </c>
      <c r="B18" s="24" t="s">
        <v>106</v>
      </c>
      <c r="C18" s="24" t="s">
        <v>107</v>
      </c>
    </row>
    <row r="19" spans="1:3" x14ac:dyDescent="0.25">
      <c r="A19" s="24">
        <v>13</v>
      </c>
      <c r="B19" s="24" t="s">
        <v>108</v>
      </c>
      <c r="C19" s="24" t="s">
        <v>109</v>
      </c>
    </row>
    <row r="20" spans="1:3" x14ac:dyDescent="0.25">
      <c r="A20" s="24">
        <v>14</v>
      </c>
      <c r="B20" s="24" t="s">
        <v>110</v>
      </c>
      <c r="C20" s="24" t="s">
        <v>111</v>
      </c>
    </row>
    <row r="21" spans="1:3" x14ac:dyDescent="0.25">
      <c r="A21" s="24">
        <v>15</v>
      </c>
      <c r="B21" s="24" t="s">
        <v>112</v>
      </c>
      <c r="C21" s="24" t="s">
        <v>113</v>
      </c>
    </row>
    <row r="22" spans="1:3" x14ac:dyDescent="0.25">
      <c r="A22" s="24">
        <v>16</v>
      </c>
      <c r="B22" s="24" t="s">
        <v>114</v>
      </c>
      <c r="C22" s="24" t="s">
        <v>115</v>
      </c>
    </row>
    <row r="23" spans="1:3" x14ac:dyDescent="0.25">
      <c r="A23" s="24">
        <v>17</v>
      </c>
      <c r="B23" s="24" t="s">
        <v>116</v>
      </c>
      <c r="C23" s="24" t="s">
        <v>117</v>
      </c>
    </row>
    <row r="24" spans="1:3" x14ac:dyDescent="0.25">
      <c r="A24" s="24">
        <v>18</v>
      </c>
      <c r="B24" s="24" t="s">
        <v>118</v>
      </c>
      <c r="C24" s="24" t="s">
        <v>119</v>
      </c>
    </row>
    <row r="25" spans="1:3" x14ac:dyDescent="0.25">
      <c r="A25" s="24">
        <v>19</v>
      </c>
      <c r="B25" s="24" t="s">
        <v>120</v>
      </c>
      <c r="C25" s="24" t="s">
        <v>121</v>
      </c>
    </row>
    <row r="26" spans="1:3" x14ac:dyDescent="0.25">
      <c r="A26" s="25"/>
      <c r="B26" s="25"/>
      <c r="C26" s="25"/>
    </row>
    <row r="27" spans="1:3" ht="18" x14ac:dyDescent="0.35">
      <c r="A27" s="25"/>
      <c r="B27" s="147"/>
      <c r="C27" s="148"/>
    </row>
    <row r="28" spans="1:3" x14ac:dyDescent="0.25">
      <c r="A28" s="25"/>
      <c r="B28" s="25"/>
      <c r="C28" s="25"/>
    </row>
    <row r="29" spans="1:3" x14ac:dyDescent="0.25">
      <c r="A29" s="25"/>
      <c r="B29" s="149"/>
      <c r="C29" s="150"/>
    </row>
    <row r="30" spans="1:3" x14ac:dyDescent="0.25">
      <c r="A30" s="25"/>
      <c r="B30" s="25"/>
      <c r="C30" s="25"/>
    </row>
    <row r="31" spans="1:3" x14ac:dyDescent="0.25">
      <c r="A31" s="25"/>
      <c r="B31" s="25"/>
      <c r="C31" s="25"/>
    </row>
    <row r="32" spans="1:3" x14ac:dyDescent="0.25">
      <c r="A32" s="25"/>
      <c r="B32" s="25"/>
      <c r="C32" s="25"/>
    </row>
    <row r="33" spans="1:3" x14ac:dyDescent="0.25">
      <c r="A33" s="25"/>
      <c r="B33" s="25"/>
      <c r="C33" s="25"/>
    </row>
    <row r="34" spans="1:3" x14ac:dyDescent="0.25">
      <c r="A34" s="25"/>
      <c r="B34" s="25"/>
      <c r="C34" s="25"/>
    </row>
    <row r="35" spans="1:3" x14ac:dyDescent="0.25">
      <c r="A35" s="25"/>
      <c r="B35" s="25"/>
      <c r="C35" s="25"/>
    </row>
    <row r="36" spans="1:3" x14ac:dyDescent="0.25">
      <c r="A36" s="25"/>
      <c r="B36" s="25"/>
      <c r="C36" s="25"/>
    </row>
    <row r="37" spans="1:3" x14ac:dyDescent="0.25">
      <c r="A37" s="25"/>
      <c r="B37" s="25"/>
      <c r="C37" s="25"/>
    </row>
    <row r="38" spans="1:3" x14ac:dyDescent="0.25">
      <c r="A38" s="25"/>
      <c r="B38" s="25"/>
      <c r="C38" s="25"/>
    </row>
    <row r="39" spans="1:3" x14ac:dyDescent="0.25">
      <c r="A39" s="25"/>
      <c r="B39" s="25"/>
      <c r="C39" s="25"/>
    </row>
    <row r="40" spans="1:3" x14ac:dyDescent="0.25">
      <c r="A40" s="25"/>
      <c r="B40" s="25"/>
      <c r="C40" s="25"/>
    </row>
    <row r="41" spans="1:3" x14ac:dyDescent="0.25">
      <c r="A41" s="25"/>
      <c r="B41" s="25"/>
      <c r="C41" s="25"/>
    </row>
    <row r="42" spans="1:3" x14ac:dyDescent="0.25">
      <c r="A42" s="25"/>
      <c r="B42" s="25"/>
      <c r="C42" s="25"/>
    </row>
    <row r="43" spans="1:3" x14ac:dyDescent="0.25">
      <c r="A43" s="25"/>
      <c r="B43" s="25"/>
      <c r="C43" s="25"/>
    </row>
    <row r="44" spans="1:3" x14ac:dyDescent="0.25">
      <c r="A44" s="25"/>
      <c r="B44" s="25"/>
      <c r="C44" s="25"/>
    </row>
    <row r="45" spans="1:3" x14ac:dyDescent="0.25">
      <c r="A45" s="25"/>
      <c r="B45" s="25"/>
      <c r="C45" s="25"/>
    </row>
    <row r="46" spans="1:3" x14ac:dyDescent="0.25">
      <c r="A46" s="25"/>
      <c r="B46" s="25"/>
      <c r="C46" s="25"/>
    </row>
    <row r="47" spans="1:3" x14ac:dyDescent="0.25">
      <c r="A47" s="25"/>
      <c r="B47" s="25"/>
      <c r="C47" s="25"/>
    </row>
    <row r="48" spans="1:3" x14ac:dyDescent="0.25">
      <c r="A48" s="25"/>
      <c r="B48" s="25"/>
      <c r="C48" s="25"/>
    </row>
    <row r="49" spans="1:3" x14ac:dyDescent="0.25">
      <c r="A49" s="25"/>
      <c r="B49" s="25"/>
      <c r="C49" s="25"/>
    </row>
    <row r="50" spans="1:3" x14ac:dyDescent="0.25">
      <c r="A50" s="25"/>
      <c r="B50" s="25"/>
      <c r="C50" s="25"/>
    </row>
    <row r="51" spans="1:3" x14ac:dyDescent="0.25">
      <c r="A51" s="25"/>
      <c r="B51" s="25"/>
      <c r="C51" s="25"/>
    </row>
  </sheetData>
  <mergeCells count="5">
    <mergeCell ref="A1:C1"/>
    <mergeCell ref="A2:C2"/>
    <mergeCell ref="A4:C4"/>
    <mergeCell ref="B27:C27"/>
    <mergeCell ref="B29:C29"/>
  </mergeCells>
  <pageMargins left="0.78740157480314965" right="0.78740157480314965" top="0.98425196850393704" bottom="0.98425196850393704" header="0.51181102362204722" footer="0.51181102362204722"/>
  <pageSetup paperSize="9" fitToHeight="10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92454-C3F4-4421-80D0-95BC8FE9A81B}">
  <dimension ref="A1:M116"/>
  <sheetViews>
    <sheetView view="pageBreakPreview" zoomScaleNormal="100" zoomScaleSheetLayoutView="100" workbookViewId="0">
      <selection activeCell="C122" sqref="C122"/>
    </sheetView>
  </sheetViews>
  <sheetFormatPr defaultRowHeight="14.4" x14ac:dyDescent="0.3"/>
  <cols>
    <col min="1" max="1" width="6.6640625" customWidth="1"/>
    <col min="2" max="2" width="15.88671875" customWidth="1"/>
    <col min="3" max="3" width="97.5546875" customWidth="1"/>
  </cols>
  <sheetData>
    <row r="1" spans="1:13" ht="15.6" x14ac:dyDescent="0.3">
      <c r="C1" s="5"/>
    </row>
    <row r="2" spans="1:13" ht="15.6" x14ac:dyDescent="0.3">
      <c r="C2" s="5"/>
    </row>
    <row r="4" spans="1:13" ht="18" x14ac:dyDescent="0.3">
      <c r="A4" s="151" t="s">
        <v>3</v>
      </c>
      <c r="B4" s="152"/>
      <c r="C4" s="152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43.2" customHeight="1" x14ac:dyDescent="0.3">
      <c r="A5" s="152"/>
      <c r="B5" s="152"/>
      <c r="C5" s="152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8" x14ac:dyDescent="0.3">
      <c r="A6" s="10"/>
      <c r="B6" s="10"/>
      <c r="C6" s="4" t="s">
        <v>4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6" x14ac:dyDescent="0.3">
      <c r="I7" s="153"/>
      <c r="J7" s="153"/>
      <c r="K7" s="153"/>
      <c r="L7" s="153"/>
      <c r="M7" s="153"/>
    </row>
    <row r="9" spans="1:13" ht="15.6" x14ac:dyDescent="0.3">
      <c r="C9" s="36" t="s">
        <v>245</v>
      </c>
      <c r="D9" s="9"/>
      <c r="E9" s="9"/>
      <c r="F9" s="9"/>
      <c r="G9" s="9"/>
      <c r="H9" s="11"/>
      <c r="I9" s="11"/>
      <c r="J9" s="11"/>
      <c r="K9" s="11"/>
      <c r="L9" s="11"/>
      <c r="M9" s="11"/>
    </row>
    <row r="10" spans="1:13" ht="15.6" x14ac:dyDescent="0.3">
      <c r="C10" s="9"/>
      <c r="D10" s="9"/>
      <c r="E10" s="9"/>
      <c r="F10" s="9"/>
      <c r="G10" s="9"/>
      <c r="H10" s="11"/>
      <c r="I10" s="11"/>
      <c r="J10" s="11"/>
      <c r="K10" s="11"/>
      <c r="L10" s="11"/>
      <c r="M10" s="11"/>
    </row>
    <row r="11" spans="1:13" ht="15" thickBot="1" x14ac:dyDescent="0.35"/>
    <row r="12" spans="1:13" ht="16.2" thickBot="1" x14ac:dyDescent="0.35">
      <c r="A12" s="6" t="s">
        <v>0</v>
      </c>
      <c r="B12" s="7" t="s">
        <v>1</v>
      </c>
      <c r="C12" s="7" t="s">
        <v>2</v>
      </c>
    </row>
    <row r="13" spans="1:13" x14ac:dyDescent="0.3">
      <c r="A13" s="65" t="s">
        <v>246</v>
      </c>
      <c r="B13" s="66" t="s">
        <v>247</v>
      </c>
      <c r="C13" s="67" t="s">
        <v>248</v>
      </c>
    </row>
    <row r="14" spans="1:13" x14ac:dyDescent="0.3">
      <c r="A14" s="65" t="s">
        <v>249</v>
      </c>
      <c r="B14" s="66" t="s">
        <v>250</v>
      </c>
      <c r="C14" s="67" t="s">
        <v>251</v>
      </c>
    </row>
    <row r="15" spans="1:13" x14ac:dyDescent="0.3">
      <c r="A15" s="65" t="s">
        <v>252</v>
      </c>
      <c r="B15" s="66" t="s">
        <v>253</v>
      </c>
      <c r="C15" s="67" t="s">
        <v>254</v>
      </c>
    </row>
    <row r="16" spans="1:13" x14ac:dyDescent="0.3">
      <c r="A16" s="65" t="s">
        <v>255</v>
      </c>
      <c r="B16" s="66" t="s">
        <v>256</v>
      </c>
      <c r="C16" s="67" t="s">
        <v>257</v>
      </c>
    </row>
    <row r="17" spans="1:3" x14ac:dyDescent="0.3">
      <c r="A17" s="65" t="s">
        <v>258</v>
      </c>
      <c r="B17" s="66" t="s">
        <v>259</v>
      </c>
      <c r="C17" s="67" t="s">
        <v>260</v>
      </c>
    </row>
    <row r="18" spans="1:3" x14ac:dyDescent="0.3">
      <c r="A18" s="65" t="s">
        <v>261</v>
      </c>
      <c r="B18" s="66" t="s">
        <v>262</v>
      </c>
      <c r="C18" s="67" t="s">
        <v>263</v>
      </c>
    </row>
    <row r="19" spans="1:3" x14ac:dyDescent="0.3">
      <c r="A19" s="65" t="s">
        <v>264</v>
      </c>
      <c r="B19" s="66" t="s">
        <v>265</v>
      </c>
      <c r="C19" s="67" t="s">
        <v>266</v>
      </c>
    </row>
    <row r="20" spans="1:3" x14ac:dyDescent="0.3">
      <c r="A20" s="65" t="s">
        <v>267</v>
      </c>
      <c r="B20" s="66" t="s">
        <v>268</v>
      </c>
      <c r="C20" s="67" t="s">
        <v>269</v>
      </c>
    </row>
    <row r="21" spans="1:3" x14ac:dyDescent="0.3">
      <c r="A21" s="65" t="s">
        <v>270</v>
      </c>
      <c r="B21" s="66" t="s">
        <v>271</v>
      </c>
      <c r="C21" s="67" t="s">
        <v>272</v>
      </c>
    </row>
    <row r="22" spans="1:3" x14ac:dyDescent="0.3">
      <c r="A22" s="65" t="s">
        <v>273</v>
      </c>
      <c r="B22" s="66" t="s">
        <v>274</v>
      </c>
      <c r="C22" s="67" t="s">
        <v>275</v>
      </c>
    </row>
    <row r="23" spans="1:3" x14ac:dyDescent="0.3">
      <c r="A23" s="65" t="s">
        <v>276</v>
      </c>
      <c r="B23" s="66" t="s">
        <v>277</v>
      </c>
      <c r="C23" s="67" t="s">
        <v>278</v>
      </c>
    </row>
    <row r="24" spans="1:3" x14ac:dyDescent="0.3">
      <c r="A24" s="65" t="s">
        <v>279</v>
      </c>
      <c r="B24" s="66" t="s">
        <v>280</v>
      </c>
      <c r="C24" s="67" t="s">
        <v>281</v>
      </c>
    </row>
    <row r="25" spans="1:3" x14ac:dyDescent="0.3">
      <c r="A25" s="65" t="s">
        <v>282</v>
      </c>
      <c r="B25" s="66" t="s">
        <v>283</v>
      </c>
      <c r="C25" s="67" t="s">
        <v>284</v>
      </c>
    </row>
    <row r="26" spans="1:3" x14ac:dyDescent="0.3">
      <c r="A26" s="65" t="s">
        <v>285</v>
      </c>
      <c r="B26" s="66" t="s">
        <v>286</v>
      </c>
      <c r="C26" s="67" t="s">
        <v>287</v>
      </c>
    </row>
    <row r="27" spans="1:3" ht="28.8" x14ac:dyDescent="0.3">
      <c r="A27" s="65" t="s">
        <v>288</v>
      </c>
      <c r="B27" s="66" t="s">
        <v>289</v>
      </c>
      <c r="C27" s="67" t="s">
        <v>290</v>
      </c>
    </row>
    <row r="28" spans="1:3" x14ac:dyDescent="0.3">
      <c r="A28" s="65" t="s">
        <v>291</v>
      </c>
      <c r="B28" s="66" t="s">
        <v>292</v>
      </c>
      <c r="C28" s="67" t="s">
        <v>293</v>
      </c>
    </row>
    <row r="29" spans="1:3" x14ac:dyDescent="0.3">
      <c r="A29" s="65" t="s">
        <v>294</v>
      </c>
      <c r="B29" s="66" t="s">
        <v>295</v>
      </c>
      <c r="C29" s="67" t="s">
        <v>296</v>
      </c>
    </row>
    <row r="30" spans="1:3" x14ac:dyDescent="0.3">
      <c r="A30" s="65" t="s">
        <v>297</v>
      </c>
      <c r="B30" s="66" t="s">
        <v>298</v>
      </c>
      <c r="C30" s="67" t="s">
        <v>299</v>
      </c>
    </row>
    <row r="31" spans="1:3" x14ac:dyDescent="0.3">
      <c r="A31" s="65" t="s">
        <v>300</v>
      </c>
      <c r="B31" s="66" t="s">
        <v>301</v>
      </c>
      <c r="C31" s="67" t="s">
        <v>302</v>
      </c>
    </row>
    <row r="32" spans="1:3" x14ac:dyDescent="0.3">
      <c r="A32" s="65" t="s">
        <v>303</v>
      </c>
      <c r="B32" s="66" t="s">
        <v>304</v>
      </c>
      <c r="C32" s="67" t="s">
        <v>305</v>
      </c>
    </row>
    <row r="33" spans="1:3" x14ac:dyDescent="0.3">
      <c r="A33" s="65" t="s">
        <v>306</v>
      </c>
      <c r="B33" s="66" t="s">
        <v>307</v>
      </c>
      <c r="C33" s="67" t="s">
        <v>308</v>
      </c>
    </row>
    <row r="34" spans="1:3" x14ac:dyDescent="0.3">
      <c r="A34" s="65" t="s">
        <v>309</v>
      </c>
      <c r="B34" s="66" t="s">
        <v>310</v>
      </c>
      <c r="C34" s="67" t="s">
        <v>311</v>
      </c>
    </row>
    <row r="35" spans="1:3" x14ac:dyDescent="0.3">
      <c r="A35" s="65" t="s">
        <v>312</v>
      </c>
      <c r="B35" s="66" t="s">
        <v>313</v>
      </c>
      <c r="C35" s="67" t="s">
        <v>314</v>
      </c>
    </row>
    <row r="36" spans="1:3" x14ac:dyDescent="0.3">
      <c r="A36" s="65" t="s">
        <v>315</v>
      </c>
      <c r="B36" s="66" t="s">
        <v>316</v>
      </c>
      <c r="C36" s="67" t="s">
        <v>317</v>
      </c>
    </row>
    <row r="37" spans="1:3" x14ac:dyDescent="0.3">
      <c r="A37" s="65" t="s">
        <v>318</v>
      </c>
      <c r="B37" s="66" t="s">
        <v>319</v>
      </c>
      <c r="C37" s="67" t="s">
        <v>320</v>
      </c>
    </row>
    <row r="38" spans="1:3" x14ac:dyDescent="0.3">
      <c r="A38" s="65" t="s">
        <v>321</v>
      </c>
      <c r="B38" s="66" t="s">
        <v>322</v>
      </c>
      <c r="C38" s="67" t="s">
        <v>323</v>
      </c>
    </row>
    <row r="39" spans="1:3" x14ac:dyDescent="0.3">
      <c r="A39" s="65" t="s">
        <v>324</v>
      </c>
      <c r="B39" s="66" t="s">
        <v>325</v>
      </c>
      <c r="C39" s="67" t="s">
        <v>326</v>
      </c>
    </row>
    <row r="40" spans="1:3" x14ac:dyDescent="0.3">
      <c r="A40" s="65" t="s">
        <v>327</v>
      </c>
      <c r="B40" s="66" t="s">
        <v>328</v>
      </c>
      <c r="C40" s="67" t="s">
        <v>329</v>
      </c>
    </row>
    <row r="41" spans="1:3" ht="28.8" x14ac:dyDescent="0.3">
      <c r="A41" s="65" t="s">
        <v>330</v>
      </c>
      <c r="B41" s="66" t="s">
        <v>331</v>
      </c>
      <c r="C41" s="67" t="s">
        <v>332</v>
      </c>
    </row>
    <row r="42" spans="1:3" x14ac:dyDescent="0.3">
      <c r="A42" s="65" t="s">
        <v>333</v>
      </c>
      <c r="B42" s="66" t="s">
        <v>334</v>
      </c>
      <c r="C42" s="67" t="s">
        <v>335</v>
      </c>
    </row>
    <row r="43" spans="1:3" x14ac:dyDescent="0.3">
      <c r="A43" s="65" t="s">
        <v>336</v>
      </c>
      <c r="B43" s="66" t="s">
        <v>337</v>
      </c>
      <c r="C43" s="67" t="s">
        <v>338</v>
      </c>
    </row>
    <row r="44" spans="1:3" ht="28.8" x14ac:dyDescent="0.3">
      <c r="A44" s="65" t="s">
        <v>339</v>
      </c>
      <c r="B44" s="66" t="s">
        <v>340</v>
      </c>
      <c r="C44" s="67" t="s">
        <v>341</v>
      </c>
    </row>
    <row r="45" spans="1:3" x14ac:dyDescent="0.3">
      <c r="A45" s="65" t="s">
        <v>342</v>
      </c>
      <c r="B45" s="66" t="s">
        <v>343</v>
      </c>
      <c r="C45" s="67" t="s">
        <v>344</v>
      </c>
    </row>
    <row r="46" spans="1:3" x14ac:dyDescent="0.3">
      <c r="A46" s="65" t="s">
        <v>345</v>
      </c>
      <c r="B46" s="66" t="s">
        <v>346</v>
      </c>
      <c r="C46" s="67" t="s">
        <v>347</v>
      </c>
    </row>
    <row r="47" spans="1:3" x14ac:dyDescent="0.3">
      <c r="A47" s="65" t="s">
        <v>348</v>
      </c>
      <c r="B47" s="66" t="s">
        <v>349</v>
      </c>
      <c r="C47" s="67" t="s">
        <v>350</v>
      </c>
    </row>
    <row r="48" spans="1:3" x14ac:dyDescent="0.3">
      <c r="A48" s="65" t="s">
        <v>351</v>
      </c>
      <c r="B48" s="66" t="s">
        <v>352</v>
      </c>
      <c r="C48" s="67" t="s">
        <v>353</v>
      </c>
    </row>
    <row r="49" spans="1:3" x14ac:dyDescent="0.3">
      <c r="A49" s="65" t="s">
        <v>354</v>
      </c>
      <c r="B49" s="66" t="s">
        <v>355</v>
      </c>
      <c r="C49" s="67" t="s">
        <v>356</v>
      </c>
    </row>
    <row r="50" spans="1:3" x14ac:dyDescent="0.3">
      <c r="A50" s="65" t="s">
        <v>357</v>
      </c>
      <c r="B50" s="66" t="s">
        <v>358</v>
      </c>
      <c r="C50" s="67" t="s">
        <v>359</v>
      </c>
    </row>
    <row r="51" spans="1:3" x14ac:dyDescent="0.3">
      <c r="A51" s="65" t="s">
        <v>360</v>
      </c>
      <c r="B51" s="66" t="s">
        <v>361</v>
      </c>
      <c r="C51" s="67" t="s">
        <v>362</v>
      </c>
    </row>
    <row r="52" spans="1:3" x14ac:dyDescent="0.3">
      <c r="A52" s="65" t="s">
        <v>363</v>
      </c>
      <c r="B52" s="66" t="s">
        <v>364</v>
      </c>
      <c r="C52" s="67" t="s">
        <v>365</v>
      </c>
    </row>
    <row r="53" spans="1:3" x14ac:dyDescent="0.3">
      <c r="A53" s="65" t="s">
        <v>366</v>
      </c>
      <c r="B53" s="66" t="s">
        <v>367</v>
      </c>
      <c r="C53" s="67" t="s">
        <v>368</v>
      </c>
    </row>
    <row r="54" spans="1:3" x14ac:dyDescent="0.3">
      <c r="A54" s="65" t="s">
        <v>369</v>
      </c>
      <c r="B54" s="66" t="s">
        <v>370</v>
      </c>
      <c r="C54" s="67" t="s">
        <v>371</v>
      </c>
    </row>
    <row r="55" spans="1:3" x14ac:dyDescent="0.3">
      <c r="A55" s="65" t="s">
        <v>372</v>
      </c>
      <c r="B55" s="66" t="s">
        <v>373</v>
      </c>
      <c r="C55" s="67" t="s">
        <v>374</v>
      </c>
    </row>
    <row r="56" spans="1:3" x14ac:dyDescent="0.3">
      <c r="A56" s="65" t="s">
        <v>375</v>
      </c>
      <c r="B56" s="66" t="s">
        <v>376</v>
      </c>
      <c r="C56" s="67" t="s">
        <v>377</v>
      </c>
    </row>
    <row r="57" spans="1:3" x14ac:dyDescent="0.3">
      <c r="A57" s="65" t="s">
        <v>378</v>
      </c>
      <c r="B57" s="66" t="s">
        <v>379</v>
      </c>
      <c r="C57" s="67" t="s">
        <v>380</v>
      </c>
    </row>
    <row r="58" spans="1:3" x14ac:dyDescent="0.3">
      <c r="A58" s="65" t="s">
        <v>381</v>
      </c>
      <c r="B58" s="66" t="s">
        <v>382</v>
      </c>
      <c r="C58" s="67" t="s">
        <v>383</v>
      </c>
    </row>
    <row r="59" spans="1:3" x14ac:dyDescent="0.3">
      <c r="A59" s="65" t="s">
        <v>384</v>
      </c>
      <c r="B59" s="66" t="s">
        <v>385</v>
      </c>
      <c r="C59" s="67" t="s">
        <v>386</v>
      </c>
    </row>
    <row r="60" spans="1:3" x14ac:dyDescent="0.3">
      <c r="A60" s="65" t="s">
        <v>387</v>
      </c>
      <c r="B60" s="66" t="s">
        <v>388</v>
      </c>
      <c r="C60" s="67" t="s">
        <v>389</v>
      </c>
    </row>
    <row r="61" spans="1:3" x14ac:dyDescent="0.3">
      <c r="A61" s="65" t="s">
        <v>390</v>
      </c>
      <c r="B61" s="66" t="s">
        <v>391</v>
      </c>
      <c r="C61" s="67" t="s">
        <v>392</v>
      </c>
    </row>
    <row r="62" spans="1:3" x14ac:dyDescent="0.3">
      <c r="A62" s="65" t="s">
        <v>393</v>
      </c>
      <c r="B62" s="66" t="s">
        <v>394</v>
      </c>
      <c r="C62" s="67" t="s">
        <v>395</v>
      </c>
    </row>
    <row r="63" spans="1:3" x14ac:dyDescent="0.3">
      <c r="A63" s="65" t="s">
        <v>396</v>
      </c>
      <c r="B63" s="66" t="s">
        <v>397</v>
      </c>
      <c r="C63" s="67" t="s">
        <v>398</v>
      </c>
    </row>
    <row r="64" spans="1:3" x14ac:dyDescent="0.3">
      <c r="A64" s="65" t="s">
        <v>399</v>
      </c>
      <c r="B64" s="66" t="s">
        <v>400</v>
      </c>
      <c r="C64" s="67" t="s">
        <v>401</v>
      </c>
    </row>
    <row r="65" spans="1:3" x14ac:dyDescent="0.3">
      <c r="A65" s="65" t="s">
        <v>402</v>
      </c>
      <c r="B65" s="66" t="s">
        <v>403</v>
      </c>
      <c r="C65" s="67" t="s">
        <v>404</v>
      </c>
    </row>
    <row r="66" spans="1:3" x14ac:dyDescent="0.3">
      <c r="A66" s="65" t="s">
        <v>405</v>
      </c>
      <c r="B66" s="66" t="s">
        <v>406</v>
      </c>
      <c r="C66" s="67" t="s">
        <v>407</v>
      </c>
    </row>
    <row r="67" spans="1:3" x14ac:dyDescent="0.3">
      <c r="A67" s="65" t="s">
        <v>408</v>
      </c>
      <c r="B67" s="66" t="s">
        <v>409</v>
      </c>
      <c r="C67" s="67" t="s">
        <v>410</v>
      </c>
    </row>
    <row r="68" spans="1:3" x14ac:dyDescent="0.3">
      <c r="A68" s="65" t="s">
        <v>411</v>
      </c>
      <c r="B68" s="66" t="s">
        <v>412</v>
      </c>
      <c r="C68" s="67" t="s">
        <v>413</v>
      </c>
    </row>
    <row r="69" spans="1:3" x14ac:dyDescent="0.3">
      <c r="A69" s="65" t="s">
        <v>414</v>
      </c>
      <c r="B69" s="66" t="s">
        <v>415</v>
      </c>
      <c r="C69" s="67" t="s">
        <v>416</v>
      </c>
    </row>
    <row r="70" spans="1:3" x14ac:dyDescent="0.3">
      <c r="A70" s="65" t="s">
        <v>417</v>
      </c>
      <c r="B70" s="66" t="s">
        <v>418</v>
      </c>
      <c r="C70" s="67" t="s">
        <v>419</v>
      </c>
    </row>
    <row r="71" spans="1:3" x14ac:dyDescent="0.3">
      <c r="A71" s="65" t="s">
        <v>420</v>
      </c>
      <c r="B71" s="66" t="s">
        <v>421</v>
      </c>
      <c r="C71" s="67" t="s">
        <v>422</v>
      </c>
    </row>
    <row r="72" spans="1:3" x14ac:dyDescent="0.3">
      <c r="A72" s="65" t="s">
        <v>423</v>
      </c>
      <c r="B72" s="66" t="s">
        <v>424</v>
      </c>
      <c r="C72" s="67" t="s">
        <v>425</v>
      </c>
    </row>
    <row r="73" spans="1:3" x14ac:dyDescent="0.3">
      <c r="A73" s="65" t="s">
        <v>426</v>
      </c>
      <c r="B73" s="66" t="s">
        <v>427</v>
      </c>
      <c r="C73" s="67" t="s">
        <v>428</v>
      </c>
    </row>
    <row r="74" spans="1:3" x14ac:dyDescent="0.3">
      <c r="A74" s="65" t="s">
        <v>429</v>
      </c>
      <c r="B74" s="66" t="s">
        <v>430</v>
      </c>
      <c r="C74" s="67" t="s">
        <v>431</v>
      </c>
    </row>
    <row r="75" spans="1:3" x14ac:dyDescent="0.3">
      <c r="A75" s="65" t="s">
        <v>432</v>
      </c>
      <c r="B75" s="66" t="s">
        <v>433</v>
      </c>
      <c r="C75" s="67" t="s">
        <v>434</v>
      </c>
    </row>
    <row r="76" spans="1:3" x14ac:dyDescent="0.3">
      <c r="A76" s="65" t="s">
        <v>435</v>
      </c>
      <c r="B76" s="66" t="s">
        <v>436</v>
      </c>
      <c r="C76" s="67" t="s">
        <v>437</v>
      </c>
    </row>
    <row r="77" spans="1:3" x14ac:dyDescent="0.3">
      <c r="A77" s="65" t="s">
        <v>438</v>
      </c>
      <c r="B77" s="66" t="s">
        <v>439</v>
      </c>
      <c r="C77" s="67" t="s">
        <v>440</v>
      </c>
    </row>
    <row r="78" spans="1:3" ht="28.8" x14ac:dyDescent="0.3">
      <c r="A78" s="65" t="s">
        <v>441</v>
      </c>
      <c r="B78" s="66" t="s">
        <v>442</v>
      </c>
      <c r="C78" s="67" t="s">
        <v>443</v>
      </c>
    </row>
    <row r="79" spans="1:3" x14ac:dyDescent="0.3">
      <c r="A79" s="65" t="s">
        <v>444</v>
      </c>
      <c r="B79" s="66" t="s">
        <v>445</v>
      </c>
      <c r="C79" s="67" t="s">
        <v>446</v>
      </c>
    </row>
    <row r="80" spans="1:3" x14ac:dyDescent="0.3">
      <c r="A80" s="65" t="s">
        <v>447</v>
      </c>
      <c r="B80" s="66" t="s">
        <v>448</v>
      </c>
      <c r="C80" s="67" t="s">
        <v>449</v>
      </c>
    </row>
    <row r="81" spans="1:3" x14ac:dyDescent="0.3">
      <c r="A81" s="65" t="s">
        <v>450</v>
      </c>
      <c r="B81" s="66" t="s">
        <v>451</v>
      </c>
      <c r="C81" s="67" t="s">
        <v>452</v>
      </c>
    </row>
    <row r="82" spans="1:3" x14ac:dyDescent="0.3">
      <c r="A82" s="65" t="s">
        <v>453</v>
      </c>
      <c r="B82" s="66" t="s">
        <v>454</v>
      </c>
      <c r="C82" s="67" t="s">
        <v>455</v>
      </c>
    </row>
    <row r="83" spans="1:3" x14ac:dyDescent="0.3">
      <c r="A83" s="65" t="s">
        <v>456</v>
      </c>
      <c r="B83" s="66" t="s">
        <v>457</v>
      </c>
      <c r="C83" s="67" t="s">
        <v>458</v>
      </c>
    </row>
    <row r="84" spans="1:3" x14ac:dyDescent="0.3">
      <c r="A84" s="65" t="s">
        <v>459</v>
      </c>
      <c r="B84" s="66" t="s">
        <v>460</v>
      </c>
      <c r="C84" s="67" t="s">
        <v>461</v>
      </c>
    </row>
    <row r="85" spans="1:3" x14ac:dyDescent="0.3">
      <c r="A85" s="65" t="s">
        <v>462</v>
      </c>
      <c r="B85" s="66" t="s">
        <v>463</v>
      </c>
      <c r="C85" s="67" t="s">
        <v>464</v>
      </c>
    </row>
    <row r="86" spans="1:3" x14ac:dyDescent="0.3">
      <c r="A86" s="65" t="s">
        <v>465</v>
      </c>
      <c r="B86" s="66" t="s">
        <v>466</v>
      </c>
      <c r="C86" s="67" t="s">
        <v>467</v>
      </c>
    </row>
    <row r="87" spans="1:3" x14ac:dyDescent="0.3">
      <c r="A87" s="65" t="s">
        <v>468</v>
      </c>
      <c r="B87" s="66" t="s">
        <v>469</v>
      </c>
      <c r="C87" s="67" t="s">
        <v>470</v>
      </c>
    </row>
    <row r="88" spans="1:3" x14ac:dyDescent="0.3">
      <c r="A88" s="65" t="s">
        <v>471</v>
      </c>
      <c r="B88" s="66" t="s">
        <v>472</v>
      </c>
      <c r="C88" s="67" t="s">
        <v>473</v>
      </c>
    </row>
    <row r="89" spans="1:3" x14ac:dyDescent="0.3">
      <c r="A89" s="65" t="s">
        <v>474</v>
      </c>
      <c r="B89" s="66" t="s">
        <v>475</v>
      </c>
      <c r="C89" s="67" t="s">
        <v>476</v>
      </c>
    </row>
    <row r="90" spans="1:3" x14ac:dyDescent="0.3">
      <c r="A90" s="65" t="s">
        <v>477</v>
      </c>
      <c r="B90" s="66" t="s">
        <v>478</v>
      </c>
      <c r="C90" s="67" t="s">
        <v>479</v>
      </c>
    </row>
    <row r="91" spans="1:3" x14ac:dyDescent="0.3">
      <c r="A91" s="65" t="s">
        <v>480</v>
      </c>
      <c r="B91" s="66" t="s">
        <v>481</v>
      </c>
      <c r="C91" s="67" t="s">
        <v>482</v>
      </c>
    </row>
    <row r="92" spans="1:3" x14ac:dyDescent="0.3">
      <c r="A92" s="65" t="s">
        <v>483</v>
      </c>
      <c r="B92" s="66" t="s">
        <v>484</v>
      </c>
      <c r="C92" s="67" t="s">
        <v>485</v>
      </c>
    </row>
    <row r="93" spans="1:3" x14ac:dyDescent="0.3">
      <c r="A93" s="65" t="s">
        <v>486</v>
      </c>
      <c r="B93" s="66" t="s">
        <v>487</v>
      </c>
      <c r="C93" s="67" t="s">
        <v>488</v>
      </c>
    </row>
    <row r="94" spans="1:3" x14ac:dyDescent="0.3">
      <c r="A94" s="65" t="s">
        <v>489</v>
      </c>
      <c r="B94" s="66" t="s">
        <v>490</v>
      </c>
      <c r="C94" s="67" t="s">
        <v>491</v>
      </c>
    </row>
    <row r="95" spans="1:3" x14ac:dyDescent="0.3">
      <c r="A95" s="65" t="s">
        <v>492</v>
      </c>
      <c r="B95" s="66" t="s">
        <v>493</v>
      </c>
      <c r="C95" s="67" t="s">
        <v>494</v>
      </c>
    </row>
    <row r="96" spans="1:3" x14ac:dyDescent="0.3">
      <c r="A96" s="65" t="s">
        <v>495</v>
      </c>
      <c r="B96" s="66" t="s">
        <v>496</v>
      </c>
      <c r="C96" s="67" t="s">
        <v>497</v>
      </c>
    </row>
    <row r="97" spans="1:3" x14ac:dyDescent="0.3">
      <c r="A97" s="65" t="s">
        <v>498</v>
      </c>
      <c r="B97" s="66" t="s">
        <v>499</v>
      </c>
      <c r="C97" s="67" t="s">
        <v>500</v>
      </c>
    </row>
    <row r="98" spans="1:3" x14ac:dyDescent="0.3">
      <c r="A98" s="65" t="s">
        <v>501</v>
      </c>
      <c r="B98" s="66" t="s">
        <v>502</v>
      </c>
      <c r="C98" s="67" t="s">
        <v>503</v>
      </c>
    </row>
    <row r="99" spans="1:3" x14ac:dyDescent="0.3">
      <c r="A99" s="65" t="s">
        <v>504</v>
      </c>
      <c r="B99" s="66" t="s">
        <v>505</v>
      </c>
      <c r="C99" s="67" t="s">
        <v>506</v>
      </c>
    </row>
    <row r="100" spans="1:3" x14ac:dyDescent="0.3">
      <c r="A100" s="65" t="s">
        <v>507</v>
      </c>
      <c r="B100" s="66" t="s">
        <v>508</v>
      </c>
      <c r="C100" s="67" t="s">
        <v>509</v>
      </c>
    </row>
    <row r="101" spans="1:3" x14ac:dyDescent="0.3">
      <c r="A101" s="65" t="s">
        <v>510</v>
      </c>
      <c r="B101" s="66" t="s">
        <v>511</v>
      </c>
      <c r="C101" s="67" t="s">
        <v>512</v>
      </c>
    </row>
    <row r="102" spans="1:3" x14ac:dyDescent="0.3">
      <c r="A102" s="65" t="s">
        <v>513</v>
      </c>
      <c r="B102" s="66" t="s">
        <v>514</v>
      </c>
      <c r="C102" s="67" t="s">
        <v>515</v>
      </c>
    </row>
    <row r="103" spans="1:3" x14ac:dyDescent="0.3">
      <c r="A103" s="65" t="s">
        <v>516</v>
      </c>
      <c r="B103" s="66" t="s">
        <v>517</v>
      </c>
      <c r="C103" s="67" t="s">
        <v>518</v>
      </c>
    </row>
    <row r="104" spans="1:3" x14ac:dyDescent="0.3">
      <c r="A104" s="65" t="s">
        <v>519</v>
      </c>
      <c r="B104" s="66" t="s">
        <v>520</v>
      </c>
      <c r="C104" s="67" t="s">
        <v>521</v>
      </c>
    </row>
    <row r="105" spans="1:3" x14ac:dyDescent="0.3">
      <c r="A105" s="65" t="s">
        <v>522</v>
      </c>
      <c r="B105" s="66" t="s">
        <v>523</v>
      </c>
      <c r="C105" s="67" t="s">
        <v>524</v>
      </c>
    </row>
    <row r="106" spans="1:3" x14ac:dyDescent="0.3">
      <c r="A106" s="65" t="s">
        <v>525</v>
      </c>
      <c r="B106" s="66" t="s">
        <v>526</v>
      </c>
      <c r="C106" s="67" t="s">
        <v>527</v>
      </c>
    </row>
    <row r="107" spans="1:3" x14ac:dyDescent="0.3">
      <c r="A107" s="65" t="s">
        <v>528</v>
      </c>
      <c r="B107" s="66" t="s">
        <v>529</v>
      </c>
      <c r="C107" s="67" t="s">
        <v>530</v>
      </c>
    </row>
    <row r="108" spans="1:3" x14ac:dyDescent="0.3">
      <c r="A108" s="65" t="s">
        <v>531</v>
      </c>
      <c r="B108" s="66" t="s">
        <v>532</v>
      </c>
      <c r="C108" s="67" t="s">
        <v>533</v>
      </c>
    </row>
    <row r="109" spans="1:3" x14ac:dyDescent="0.3">
      <c r="A109" s="65" t="s">
        <v>534</v>
      </c>
      <c r="B109" s="66" t="s">
        <v>535</v>
      </c>
      <c r="C109" s="67" t="s">
        <v>536</v>
      </c>
    </row>
    <row r="112" spans="1:3" ht="18" x14ac:dyDescent="0.35">
      <c r="B112" s="35"/>
    </row>
    <row r="116" spans="2:2" ht="15.6" x14ac:dyDescent="0.3">
      <c r="B116" s="43"/>
    </row>
  </sheetData>
  <mergeCells count="2">
    <mergeCell ref="A4:C5"/>
    <mergeCell ref="I7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9841D-CBDA-48AE-8253-A090A1727376}">
  <dimension ref="A1:C43"/>
  <sheetViews>
    <sheetView view="pageBreakPreview" zoomScale="110" zoomScaleNormal="100" zoomScaleSheetLayoutView="110" workbookViewId="0">
      <selection activeCell="F41" sqref="F41"/>
    </sheetView>
  </sheetViews>
  <sheetFormatPr defaultRowHeight="14.4" x14ac:dyDescent="0.3"/>
  <cols>
    <col min="1" max="1" width="5.44140625" customWidth="1"/>
    <col min="2" max="2" width="14.109375" customWidth="1"/>
    <col min="3" max="3" width="69.33203125" customWidth="1"/>
  </cols>
  <sheetData>
    <row r="1" spans="1:3" x14ac:dyDescent="0.3">
      <c r="C1" s="119"/>
    </row>
    <row r="3" spans="1:3" ht="52.5" customHeight="1" x14ac:dyDescent="0.3">
      <c r="A3" s="163" t="s">
        <v>982</v>
      </c>
      <c r="B3" s="163"/>
      <c r="C3" s="163"/>
    </row>
    <row r="5" spans="1:3" x14ac:dyDescent="0.3">
      <c r="C5" s="127" t="s">
        <v>995</v>
      </c>
    </row>
    <row r="6" spans="1:3" x14ac:dyDescent="0.3">
      <c r="C6" s="54"/>
    </row>
    <row r="7" spans="1:3" s="100" customFormat="1" x14ac:dyDescent="0.3">
      <c r="A7" s="120" t="s">
        <v>0</v>
      </c>
      <c r="B7" s="120" t="s">
        <v>996</v>
      </c>
      <c r="C7" s="121" t="s">
        <v>2</v>
      </c>
    </row>
    <row r="8" spans="1:3" s="124" customFormat="1" ht="26.25" customHeight="1" x14ac:dyDescent="0.3">
      <c r="A8" s="122">
        <v>1</v>
      </c>
      <c r="B8" s="123" t="s">
        <v>997</v>
      </c>
      <c r="C8" s="123" t="s">
        <v>998</v>
      </c>
    </row>
    <row r="9" spans="1:3" s="124" customFormat="1" ht="26.25" customHeight="1" x14ac:dyDescent="0.3">
      <c r="A9" s="122">
        <v>2</v>
      </c>
      <c r="B9" s="123" t="s">
        <v>999</v>
      </c>
      <c r="C9" s="123" t="s">
        <v>1000</v>
      </c>
    </row>
    <row r="10" spans="1:3" s="124" customFormat="1" ht="26.25" customHeight="1" x14ac:dyDescent="0.3">
      <c r="A10" s="122">
        <v>3</v>
      </c>
      <c r="B10" s="123" t="s">
        <v>1001</v>
      </c>
      <c r="C10" s="123" t="s">
        <v>1002</v>
      </c>
    </row>
    <row r="11" spans="1:3" s="124" customFormat="1" ht="26.25" customHeight="1" x14ac:dyDescent="0.3">
      <c r="A11" s="122">
        <v>4</v>
      </c>
      <c r="B11" s="123" t="s">
        <v>1003</v>
      </c>
      <c r="C11" s="123" t="s">
        <v>1004</v>
      </c>
    </row>
    <row r="12" spans="1:3" s="124" customFormat="1" ht="26.25" customHeight="1" x14ac:dyDescent="0.3">
      <c r="A12" s="122">
        <v>5</v>
      </c>
      <c r="B12" s="123" t="s">
        <v>1005</v>
      </c>
      <c r="C12" s="123" t="s">
        <v>1006</v>
      </c>
    </row>
    <row r="13" spans="1:3" s="124" customFormat="1" ht="30" customHeight="1" x14ac:dyDescent="0.3">
      <c r="A13" s="122">
        <v>6</v>
      </c>
      <c r="B13" s="123" t="s">
        <v>1007</v>
      </c>
      <c r="C13" s="123" t="s">
        <v>1008</v>
      </c>
    </row>
    <row r="14" spans="1:3" s="124" customFormat="1" ht="26.25" customHeight="1" x14ac:dyDescent="0.3">
      <c r="A14" s="122">
        <v>7</v>
      </c>
      <c r="B14" s="123" t="s">
        <v>1009</v>
      </c>
      <c r="C14" s="123" t="s">
        <v>1010</v>
      </c>
    </row>
    <row r="15" spans="1:3" s="124" customFormat="1" ht="26.25" customHeight="1" x14ac:dyDescent="0.3">
      <c r="A15" s="122">
        <v>8</v>
      </c>
      <c r="B15" s="123" t="s">
        <v>1011</v>
      </c>
      <c r="C15" s="123" t="s">
        <v>1012</v>
      </c>
    </row>
    <row r="16" spans="1:3" s="124" customFormat="1" ht="26.25" customHeight="1" x14ac:dyDescent="0.3">
      <c r="A16" s="122">
        <v>9</v>
      </c>
      <c r="B16" s="123" t="s">
        <v>1013</v>
      </c>
      <c r="C16" s="123" t="s">
        <v>1014</v>
      </c>
    </row>
    <row r="17" spans="1:3" s="124" customFormat="1" ht="26.25" customHeight="1" x14ac:dyDescent="0.3">
      <c r="A17" s="122">
        <v>10</v>
      </c>
      <c r="B17" s="123" t="s">
        <v>1015</v>
      </c>
      <c r="C17" s="123" t="s">
        <v>1016</v>
      </c>
    </row>
    <row r="18" spans="1:3" s="124" customFormat="1" ht="26.25" customHeight="1" x14ac:dyDescent="0.3">
      <c r="A18" s="122">
        <v>11</v>
      </c>
      <c r="B18" s="123" t="s">
        <v>1017</v>
      </c>
      <c r="C18" s="123" t="s">
        <v>1018</v>
      </c>
    </row>
    <row r="19" spans="1:3" s="124" customFormat="1" ht="26.25" customHeight="1" x14ac:dyDescent="0.3">
      <c r="A19" s="122">
        <v>12</v>
      </c>
      <c r="B19" s="123" t="s">
        <v>1019</v>
      </c>
      <c r="C19" s="123" t="s">
        <v>1020</v>
      </c>
    </row>
    <row r="20" spans="1:3" s="124" customFormat="1" ht="26.25" customHeight="1" x14ac:dyDescent="0.3">
      <c r="A20" s="122">
        <v>13</v>
      </c>
      <c r="B20" s="123" t="s">
        <v>1021</v>
      </c>
      <c r="C20" s="123" t="s">
        <v>1022</v>
      </c>
    </row>
    <row r="21" spans="1:3" s="124" customFormat="1" ht="26.25" customHeight="1" x14ac:dyDescent="0.3">
      <c r="A21" s="122">
        <v>14</v>
      </c>
      <c r="B21" s="123" t="s">
        <v>1023</v>
      </c>
      <c r="C21" s="123" t="s">
        <v>1024</v>
      </c>
    </row>
    <row r="22" spans="1:3" s="124" customFormat="1" ht="26.25" customHeight="1" x14ac:dyDescent="0.3">
      <c r="A22" s="122">
        <v>15</v>
      </c>
      <c r="B22" s="123" t="s">
        <v>1025</v>
      </c>
      <c r="C22" s="123" t="s">
        <v>1026</v>
      </c>
    </row>
    <row r="23" spans="1:3" s="124" customFormat="1" ht="26.25" customHeight="1" x14ac:dyDescent="0.3">
      <c r="A23" s="122">
        <v>16</v>
      </c>
      <c r="B23" s="123" t="s">
        <v>1027</v>
      </c>
      <c r="C23" s="123" t="s">
        <v>1028</v>
      </c>
    </row>
    <row r="24" spans="1:3" s="124" customFormat="1" ht="26.25" customHeight="1" x14ac:dyDescent="0.3">
      <c r="A24" s="122">
        <v>17</v>
      </c>
      <c r="B24" s="123" t="s">
        <v>1029</v>
      </c>
      <c r="C24" s="123" t="s">
        <v>1030</v>
      </c>
    </row>
    <row r="25" spans="1:3" s="124" customFormat="1" ht="26.25" customHeight="1" x14ac:dyDescent="0.3">
      <c r="A25" s="122">
        <v>18</v>
      </c>
      <c r="B25" s="123" t="s">
        <v>1031</v>
      </c>
      <c r="C25" s="123" t="s">
        <v>1032</v>
      </c>
    </row>
    <row r="26" spans="1:3" s="124" customFormat="1" ht="26.25" customHeight="1" x14ac:dyDescent="0.3">
      <c r="A26" s="122">
        <v>19</v>
      </c>
      <c r="B26" s="123" t="s">
        <v>1033</v>
      </c>
      <c r="C26" s="123" t="s">
        <v>1034</v>
      </c>
    </row>
    <row r="27" spans="1:3" s="124" customFormat="1" ht="26.25" customHeight="1" x14ac:dyDescent="0.3">
      <c r="A27" s="122">
        <v>20</v>
      </c>
      <c r="B27" s="123" t="s">
        <v>1035</v>
      </c>
      <c r="C27" s="123" t="s">
        <v>1036</v>
      </c>
    </row>
    <row r="28" spans="1:3" s="124" customFormat="1" ht="26.25" customHeight="1" x14ac:dyDescent="0.3">
      <c r="A28" s="122">
        <v>21</v>
      </c>
      <c r="B28" s="123" t="s">
        <v>1037</v>
      </c>
      <c r="C28" s="123" t="s">
        <v>1038</v>
      </c>
    </row>
    <row r="29" spans="1:3" s="124" customFormat="1" ht="26.25" customHeight="1" x14ac:dyDescent="0.3">
      <c r="A29" s="122">
        <v>22</v>
      </c>
      <c r="B29" s="123" t="s">
        <v>1039</v>
      </c>
      <c r="C29" s="123" t="s">
        <v>1040</v>
      </c>
    </row>
    <row r="30" spans="1:3" s="124" customFormat="1" ht="26.25" customHeight="1" x14ac:dyDescent="0.3">
      <c r="A30" s="122">
        <v>23</v>
      </c>
      <c r="B30" s="123" t="s">
        <v>1041</v>
      </c>
      <c r="C30" s="123" t="s">
        <v>1042</v>
      </c>
    </row>
    <row r="31" spans="1:3" s="124" customFormat="1" ht="26.25" customHeight="1" x14ac:dyDescent="0.3">
      <c r="A31" s="122">
        <v>24</v>
      </c>
      <c r="B31" s="123" t="s">
        <v>1043</v>
      </c>
      <c r="C31" s="123" t="s">
        <v>1044</v>
      </c>
    </row>
    <row r="32" spans="1:3" s="124" customFormat="1" ht="26.25" customHeight="1" x14ac:dyDescent="0.3">
      <c r="A32" s="122">
        <v>25</v>
      </c>
      <c r="B32" s="123" t="s">
        <v>1045</v>
      </c>
      <c r="C32" s="123" t="s">
        <v>1046</v>
      </c>
    </row>
    <row r="33" spans="1:3" s="124" customFormat="1" ht="26.25" customHeight="1" x14ac:dyDescent="0.3">
      <c r="A33" s="122">
        <v>26</v>
      </c>
      <c r="B33" s="123" t="s">
        <v>1047</v>
      </c>
      <c r="C33" s="123" t="s">
        <v>1048</v>
      </c>
    </row>
    <row r="34" spans="1:3" s="124" customFormat="1" ht="26.25" customHeight="1" x14ac:dyDescent="0.3">
      <c r="A34" s="122">
        <v>27</v>
      </c>
      <c r="B34" s="123" t="s">
        <v>1049</v>
      </c>
      <c r="C34" s="123" t="s">
        <v>1050</v>
      </c>
    </row>
    <row r="35" spans="1:3" s="124" customFormat="1" ht="26.25" customHeight="1" x14ac:dyDescent="0.3">
      <c r="A35" s="122">
        <v>28</v>
      </c>
      <c r="B35" s="123" t="s">
        <v>1051</v>
      </c>
      <c r="C35" s="123" t="s">
        <v>1052</v>
      </c>
    </row>
    <row r="36" spans="1:3" s="124" customFormat="1" ht="26.25" customHeight="1" x14ac:dyDescent="0.3">
      <c r="A36" s="122">
        <v>29</v>
      </c>
      <c r="B36" s="123" t="s">
        <v>1053</v>
      </c>
      <c r="C36" s="123" t="s">
        <v>1054</v>
      </c>
    </row>
    <row r="37" spans="1:3" s="124" customFormat="1" ht="26.25" customHeight="1" x14ac:dyDescent="0.3">
      <c r="A37" s="122">
        <v>30</v>
      </c>
      <c r="B37" s="123" t="s">
        <v>1055</v>
      </c>
      <c r="C37" s="123" t="s">
        <v>1056</v>
      </c>
    </row>
    <row r="38" spans="1:3" s="125" customFormat="1" x14ac:dyDescent="0.3"/>
    <row r="40" spans="1:3" x14ac:dyDescent="0.3">
      <c r="A40" s="164"/>
      <c r="B40" s="155"/>
      <c r="C40" s="126"/>
    </row>
    <row r="43" spans="1:3" ht="21" customHeight="1" x14ac:dyDescent="0.3">
      <c r="A43" s="165"/>
      <c r="B43" s="165"/>
    </row>
  </sheetData>
  <mergeCells count="3">
    <mergeCell ref="A3:C3"/>
    <mergeCell ref="A40:B40"/>
    <mergeCell ref="A43:B43"/>
  </mergeCells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D2F6A-D517-4A05-94CF-C2122BB51F27}">
  <dimension ref="A1:M52"/>
  <sheetViews>
    <sheetView view="pageBreakPreview" zoomScaleNormal="100" zoomScaleSheetLayoutView="100" workbookViewId="0">
      <selection activeCell="H8" sqref="H8"/>
    </sheetView>
  </sheetViews>
  <sheetFormatPr defaultRowHeight="14.4" x14ac:dyDescent="0.3"/>
  <cols>
    <col min="1" max="1" width="6.6640625" customWidth="1"/>
    <col min="2" max="2" width="15.88671875" customWidth="1"/>
    <col min="3" max="3" width="97.5546875" customWidth="1"/>
  </cols>
  <sheetData>
    <row r="1" spans="1:13" ht="16.2" x14ac:dyDescent="0.35">
      <c r="C1" s="69"/>
    </row>
    <row r="2" spans="1:13" ht="15.6" x14ac:dyDescent="0.3">
      <c r="C2" s="5"/>
    </row>
    <row r="4" spans="1:13" ht="18" x14ac:dyDescent="0.3">
      <c r="A4" s="151" t="s">
        <v>3</v>
      </c>
      <c r="B4" s="152"/>
      <c r="C4" s="152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43.2" customHeight="1" x14ac:dyDescent="0.3">
      <c r="A5" s="152"/>
      <c r="B5" s="152"/>
      <c r="C5" s="152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8" x14ac:dyDescent="0.3">
      <c r="A6" s="10"/>
      <c r="B6" s="10"/>
      <c r="C6" s="4" t="s">
        <v>4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6" x14ac:dyDescent="0.3">
      <c r="I7" s="153"/>
      <c r="J7" s="153"/>
      <c r="K7" s="153"/>
      <c r="L7" s="153"/>
      <c r="M7" s="153"/>
    </row>
    <row r="9" spans="1:13" ht="15.6" x14ac:dyDescent="0.3">
      <c r="C9" s="36" t="s">
        <v>552</v>
      </c>
      <c r="D9" s="9"/>
      <c r="E9" s="9"/>
      <c r="F9" s="9"/>
      <c r="G9" s="9"/>
      <c r="H9" s="11"/>
      <c r="I9" s="11"/>
      <c r="J9" s="11"/>
      <c r="K9" s="11"/>
      <c r="L9" s="11"/>
      <c r="M9" s="11"/>
    </row>
    <row r="10" spans="1:13" ht="15.6" x14ac:dyDescent="0.3">
      <c r="C10" s="9"/>
      <c r="D10" s="9"/>
      <c r="E10" s="9"/>
      <c r="F10" s="9"/>
      <c r="G10" s="9"/>
      <c r="H10" s="11"/>
      <c r="I10" s="11"/>
      <c r="J10" s="11"/>
      <c r="K10" s="11"/>
      <c r="L10" s="11"/>
      <c r="M10" s="11"/>
    </row>
    <row r="11" spans="1:13" ht="15" thickBot="1" x14ac:dyDescent="0.35"/>
    <row r="12" spans="1:13" ht="16.2" thickBot="1" x14ac:dyDescent="0.35">
      <c r="A12" s="6" t="s">
        <v>0</v>
      </c>
      <c r="B12" s="7" t="s">
        <v>1</v>
      </c>
      <c r="C12" s="7" t="s">
        <v>2</v>
      </c>
    </row>
    <row r="13" spans="1:13" x14ac:dyDescent="0.3">
      <c r="A13" s="66">
        <v>1</v>
      </c>
      <c r="B13" s="66" t="s">
        <v>553</v>
      </c>
      <c r="C13" s="66" t="s">
        <v>554</v>
      </c>
    </row>
    <row r="14" spans="1:13" s="8" customFormat="1" x14ac:dyDescent="0.3">
      <c r="A14" s="66">
        <v>2</v>
      </c>
      <c r="B14" s="66" t="s">
        <v>555</v>
      </c>
      <c r="C14" s="66" t="s">
        <v>556</v>
      </c>
    </row>
    <row r="15" spans="1:13" x14ac:dyDescent="0.3">
      <c r="A15" s="66">
        <v>3</v>
      </c>
      <c r="B15" s="66" t="s">
        <v>557</v>
      </c>
      <c r="C15" s="66" t="s">
        <v>558</v>
      </c>
    </row>
    <row r="16" spans="1:13" x14ac:dyDescent="0.3">
      <c r="A16" s="66">
        <v>4</v>
      </c>
      <c r="B16" s="66" t="s">
        <v>559</v>
      </c>
      <c r="C16" s="66" t="s">
        <v>560</v>
      </c>
    </row>
    <row r="17" spans="1:3" x14ac:dyDescent="0.3">
      <c r="A17" s="66">
        <v>5</v>
      </c>
      <c r="B17" s="66" t="s">
        <v>561</v>
      </c>
      <c r="C17" s="66" t="s">
        <v>562</v>
      </c>
    </row>
    <row r="18" spans="1:3" x14ac:dyDescent="0.3">
      <c r="A18" s="66">
        <v>6</v>
      </c>
      <c r="B18" s="66" t="s">
        <v>563</v>
      </c>
      <c r="C18" s="66" t="s">
        <v>564</v>
      </c>
    </row>
    <row r="19" spans="1:3" x14ac:dyDescent="0.3">
      <c r="A19" s="66">
        <v>7</v>
      </c>
      <c r="B19" s="66" t="s">
        <v>565</v>
      </c>
      <c r="C19" s="66" t="s">
        <v>566</v>
      </c>
    </row>
    <row r="20" spans="1:3" x14ac:dyDescent="0.3">
      <c r="A20" s="66">
        <v>8</v>
      </c>
      <c r="B20" s="66" t="s">
        <v>567</v>
      </c>
      <c r="C20" s="66" t="s">
        <v>568</v>
      </c>
    </row>
    <row r="21" spans="1:3" x14ac:dyDescent="0.3">
      <c r="A21" s="66">
        <v>9</v>
      </c>
      <c r="B21" s="66" t="s">
        <v>569</v>
      </c>
      <c r="C21" s="66" t="s">
        <v>570</v>
      </c>
    </row>
    <row r="22" spans="1:3" x14ac:dyDescent="0.3">
      <c r="A22" s="66">
        <v>10</v>
      </c>
      <c r="B22" s="66" t="s">
        <v>571</v>
      </c>
      <c r="C22" s="66" t="s">
        <v>572</v>
      </c>
    </row>
    <row r="23" spans="1:3" x14ac:dyDescent="0.3">
      <c r="A23" s="66">
        <v>11</v>
      </c>
      <c r="B23" s="66" t="s">
        <v>573</v>
      </c>
      <c r="C23" s="66" t="s">
        <v>574</v>
      </c>
    </row>
    <row r="24" spans="1:3" x14ac:dyDescent="0.3">
      <c r="A24" s="66">
        <v>12</v>
      </c>
      <c r="B24" s="66" t="s">
        <v>575</v>
      </c>
      <c r="C24" s="66" t="s">
        <v>576</v>
      </c>
    </row>
    <row r="25" spans="1:3" x14ac:dyDescent="0.3">
      <c r="A25" s="66">
        <v>13</v>
      </c>
      <c r="B25" s="66" t="s">
        <v>577</v>
      </c>
      <c r="C25" s="66" t="s">
        <v>578</v>
      </c>
    </row>
    <row r="26" spans="1:3" x14ac:dyDescent="0.3">
      <c r="A26" s="66">
        <v>14</v>
      </c>
      <c r="B26" s="66" t="s">
        <v>579</v>
      </c>
      <c r="C26" s="66" t="s">
        <v>580</v>
      </c>
    </row>
    <row r="27" spans="1:3" x14ac:dyDescent="0.3">
      <c r="A27" s="66">
        <v>15</v>
      </c>
      <c r="B27" s="66" t="s">
        <v>581</v>
      </c>
      <c r="C27" s="66" t="s">
        <v>582</v>
      </c>
    </row>
    <row r="28" spans="1:3" x14ac:dyDescent="0.3">
      <c r="A28" s="66">
        <v>16</v>
      </c>
      <c r="B28" s="66" t="s">
        <v>583</v>
      </c>
      <c r="C28" s="66" t="s">
        <v>584</v>
      </c>
    </row>
    <row r="29" spans="1:3" x14ac:dyDescent="0.3">
      <c r="A29" s="66">
        <v>17</v>
      </c>
      <c r="B29" s="66" t="s">
        <v>585</v>
      </c>
      <c r="C29" s="66" t="s">
        <v>586</v>
      </c>
    </row>
    <row r="30" spans="1:3" x14ac:dyDescent="0.3">
      <c r="A30" s="66">
        <v>18</v>
      </c>
      <c r="B30" s="66" t="s">
        <v>587</v>
      </c>
      <c r="C30" s="66" t="s">
        <v>588</v>
      </c>
    </row>
    <row r="31" spans="1:3" x14ac:dyDescent="0.3">
      <c r="A31" s="66">
        <v>19</v>
      </c>
      <c r="B31" s="66" t="s">
        <v>589</v>
      </c>
      <c r="C31" s="66" t="s">
        <v>590</v>
      </c>
    </row>
    <row r="32" spans="1:3" x14ac:dyDescent="0.3">
      <c r="A32" s="66" t="s">
        <v>303</v>
      </c>
      <c r="B32" s="66" t="s">
        <v>591</v>
      </c>
      <c r="C32" s="66" t="s">
        <v>592</v>
      </c>
    </row>
    <row r="33" spans="1:3" x14ac:dyDescent="0.3">
      <c r="A33" s="66" t="s">
        <v>306</v>
      </c>
      <c r="B33" s="66" t="s">
        <v>593</v>
      </c>
      <c r="C33" s="66" t="s">
        <v>594</v>
      </c>
    </row>
    <row r="34" spans="1:3" x14ac:dyDescent="0.3">
      <c r="A34" s="66" t="s">
        <v>309</v>
      </c>
      <c r="B34" s="66" t="s">
        <v>595</v>
      </c>
      <c r="C34" s="66" t="s">
        <v>596</v>
      </c>
    </row>
    <row r="35" spans="1:3" x14ac:dyDescent="0.3">
      <c r="A35" s="66" t="s">
        <v>312</v>
      </c>
      <c r="B35" s="66" t="s">
        <v>597</v>
      </c>
      <c r="C35" s="66" t="s">
        <v>598</v>
      </c>
    </row>
    <row r="36" spans="1:3" x14ac:dyDescent="0.3">
      <c r="A36" s="66" t="s">
        <v>315</v>
      </c>
      <c r="B36" s="66" t="s">
        <v>599</v>
      </c>
      <c r="C36" s="66" t="s">
        <v>600</v>
      </c>
    </row>
    <row r="37" spans="1:3" x14ac:dyDescent="0.3">
      <c r="A37" s="66" t="s">
        <v>318</v>
      </c>
      <c r="B37" s="66" t="s">
        <v>601</v>
      </c>
      <c r="C37" s="66" t="s">
        <v>602</v>
      </c>
    </row>
    <row r="38" spans="1:3" x14ac:dyDescent="0.3">
      <c r="A38" s="66" t="s">
        <v>321</v>
      </c>
      <c r="B38" s="66" t="s">
        <v>603</v>
      </c>
      <c r="C38" s="66" t="s">
        <v>604</v>
      </c>
    </row>
    <row r="39" spans="1:3" x14ac:dyDescent="0.3">
      <c r="A39" s="66" t="s">
        <v>324</v>
      </c>
      <c r="B39" s="66" t="s">
        <v>605</v>
      </c>
      <c r="C39" s="66" t="s">
        <v>606</v>
      </c>
    </row>
    <row r="40" spans="1:3" x14ac:dyDescent="0.3">
      <c r="A40" s="66" t="s">
        <v>327</v>
      </c>
      <c r="B40" s="66" t="s">
        <v>607</v>
      </c>
      <c r="C40" s="66" t="s">
        <v>608</v>
      </c>
    </row>
    <row r="41" spans="1:3" x14ac:dyDescent="0.3">
      <c r="A41" s="66" t="s">
        <v>330</v>
      </c>
      <c r="B41" s="66" t="s">
        <v>609</v>
      </c>
      <c r="C41" s="66" t="s">
        <v>610</v>
      </c>
    </row>
    <row r="42" spans="1:3" x14ac:dyDescent="0.3">
      <c r="A42" s="8"/>
      <c r="B42" s="8"/>
      <c r="C42" s="8"/>
    </row>
    <row r="46" spans="1:3" ht="43.5" customHeight="1" x14ac:dyDescent="0.3"/>
    <row r="47" spans="1:3" ht="17.399999999999999" x14ac:dyDescent="0.3">
      <c r="B47" s="63"/>
    </row>
    <row r="50" spans="2:2" ht="154.5" customHeight="1" x14ac:dyDescent="0.3"/>
    <row r="51" spans="2:2" x14ac:dyDescent="0.3">
      <c r="B51" s="70"/>
    </row>
    <row r="52" spans="2:2" x14ac:dyDescent="0.3">
      <c r="B52" s="71"/>
    </row>
  </sheetData>
  <mergeCells count="2">
    <mergeCell ref="A4:C5"/>
    <mergeCell ref="I7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3DFF3-0355-4B6B-A4C4-60EAC9D9E509}">
  <dimension ref="A1:M35"/>
  <sheetViews>
    <sheetView view="pageBreakPreview" zoomScaleNormal="100" zoomScaleSheetLayoutView="100" workbookViewId="0">
      <selection activeCell="F32" sqref="F32"/>
    </sheetView>
  </sheetViews>
  <sheetFormatPr defaultRowHeight="14.4" x14ac:dyDescent="0.3"/>
  <cols>
    <col min="1" max="1" width="6.6640625" customWidth="1"/>
    <col min="2" max="2" width="15.88671875" customWidth="1"/>
    <col min="3" max="3" width="97.5546875" customWidth="1"/>
  </cols>
  <sheetData>
    <row r="1" spans="1:13" ht="15.6" x14ac:dyDescent="0.3">
      <c r="C1" s="5"/>
    </row>
    <row r="2" spans="1:13" ht="15.6" x14ac:dyDescent="0.3">
      <c r="C2" s="5"/>
    </row>
    <row r="4" spans="1:13" ht="18" x14ac:dyDescent="0.3">
      <c r="A4" s="151" t="s">
        <v>3</v>
      </c>
      <c r="B4" s="152"/>
      <c r="C4" s="152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43.2" customHeight="1" x14ac:dyDescent="0.3">
      <c r="A5" s="152"/>
      <c r="B5" s="152"/>
      <c r="C5" s="152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8" x14ac:dyDescent="0.3">
      <c r="A6" s="10"/>
      <c r="B6" s="10"/>
      <c r="C6" s="4" t="s">
        <v>4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6" x14ac:dyDescent="0.3">
      <c r="I7" s="153"/>
      <c r="J7" s="153"/>
      <c r="K7" s="153"/>
      <c r="L7" s="153"/>
      <c r="M7" s="153"/>
    </row>
    <row r="9" spans="1:13" ht="15.6" x14ac:dyDescent="0.3">
      <c r="C9" s="36" t="s">
        <v>611</v>
      </c>
      <c r="D9" s="9"/>
      <c r="E9" s="9"/>
      <c r="F9" s="9"/>
      <c r="G9" s="9"/>
      <c r="H9" s="11"/>
      <c r="I9" s="11"/>
      <c r="J9" s="11"/>
      <c r="K9" s="11"/>
      <c r="L9" s="11"/>
      <c r="M9" s="11"/>
    </row>
    <row r="10" spans="1:13" ht="15.6" x14ac:dyDescent="0.3">
      <c r="C10" s="9"/>
      <c r="D10" s="9"/>
      <c r="E10" s="9"/>
      <c r="F10" s="9"/>
      <c r="G10" s="9"/>
      <c r="H10" s="11"/>
      <c r="I10" s="11"/>
      <c r="J10" s="11"/>
      <c r="K10" s="11"/>
      <c r="L10" s="11"/>
      <c r="M10" s="11"/>
    </row>
    <row r="11" spans="1:13" ht="15" thickBot="1" x14ac:dyDescent="0.35"/>
    <row r="12" spans="1:13" ht="15.6" x14ac:dyDescent="0.3">
      <c r="A12" s="72" t="s">
        <v>0</v>
      </c>
      <c r="B12" s="73" t="s">
        <v>1</v>
      </c>
      <c r="C12" s="73" t="s">
        <v>2</v>
      </c>
    </row>
    <row r="13" spans="1:13" ht="15.6" x14ac:dyDescent="0.3">
      <c r="A13" s="39">
        <v>1</v>
      </c>
      <c r="B13" s="74" t="s">
        <v>612</v>
      </c>
      <c r="C13" s="75" t="s">
        <v>613</v>
      </c>
    </row>
    <row r="14" spans="1:13" ht="15.6" x14ac:dyDescent="0.3">
      <c r="A14" s="39">
        <v>2</v>
      </c>
      <c r="B14" s="76" t="s">
        <v>614</v>
      </c>
      <c r="C14" s="75" t="s">
        <v>615</v>
      </c>
    </row>
    <row r="15" spans="1:13" ht="15.6" x14ac:dyDescent="0.3">
      <c r="A15" s="39">
        <v>3</v>
      </c>
      <c r="B15" s="77" t="s">
        <v>616</v>
      </c>
      <c r="C15" s="78" t="s">
        <v>617</v>
      </c>
    </row>
    <row r="16" spans="1:13" ht="15.6" x14ac:dyDescent="0.3">
      <c r="A16" s="39">
        <v>4</v>
      </c>
      <c r="B16" s="77" t="s">
        <v>618</v>
      </c>
      <c r="C16" s="79" t="s">
        <v>619</v>
      </c>
    </row>
    <row r="17" spans="1:3" ht="15.6" x14ac:dyDescent="0.3">
      <c r="A17" s="39">
        <v>5</v>
      </c>
      <c r="B17" s="77" t="s">
        <v>620</v>
      </c>
      <c r="C17" s="79" t="s">
        <v>621</v>
      </c>
    </row>
    <row r="18" spans="1:3" ht="15.6" x14ac:dyDescent="0.3">
      <c r="A18" s="39">
        <v>6</v>
      </c>
      <c r="B18" s="77" t="s">
        <v>622</v>
      </c>
      <c r="C18" s="80" t="s">
        <v>623</v>
      </c>
    </row>
    <row r="19" spans="1:3" ht="15.6" x14ac:dyDescent="0.3">
      <c r="A19" s="39">
        <v>7</v>
      </c>
      <c r="B19" s="77" t="s">
        <v>624</v>
      </c>
      <c r="C19" s="80" t="s">
        <v>625</v>
      </c>
    </row>
    <row r="20" spans="1:3" ht="15.6" x14ac:dyDescent="0.3">
      <c r="A20" s="39">
        <v>8</v>
      </c>
      <c r="B20" s="77" t="s">
        <v>626</v>
      </c>
      <c r="C20" s="80" t="s">
        <v>627</v>
      </c>
    </row>
    <row r="21" spans="1:3" ht="15.6" x14ac:dyDescent="0.3">
      <c r="A21" s="39">
        <v>9</v>
      </c>
      <c r="B21" s="77" t="s">
        <v>628</v>
      </c>
      <c r="C21" s="79" t="s">
        <v>629</v>
      </c>
    </row>
    <row r="22" spans="1:3" ht="15.6" x14ac:dyDescent="0.3">
      <c r="A22" s="39">
        <v>10</v>
      </c>
      <c r="B22" s="77" t="s">
        <v>630</v>
      </c>
      <c r="C22" s="79" t="s">
        <v>631</v>
      </c>
    </row>
    <row r="23" spans="1:3" ht="15.6" x14ac:dyDescent="0.3">
      <c r="A23" s="39">
        <v>11</v>
      </c>
      <c r="B23" s="77" t="s">
        <v>632</v>
      </c>
      <c r="C23" s="79" t="s">
        <v>633</v>
      </c>
    </row>
    <row r="24" spans="1:3" ht="15.6" x14ac:dyDescent="0.3">
      <c r="A24" s="39">
        <v>12</v>
      </c>
      <c r="B24" s="77" t="s">
        <v>634</v>
      </c>
      <c r="C24" s="79" t="s">
        <v>635</v>
      </c>
    </row>
    <row r="25" spans="1:3" ht="15.6" x14ac:dyDescent="0.3">
      <c r="A25" s="39">
        <v>13</v>
      </c>
      <c r="B25" s="77" t="s">
        <v>636</v>
      </c>
      <c r="C25" s="79" t="s">
        <v>637</v>
      </c>
    </row>
    <row r="26" spans="1:3" s="8" customFormat="1" x14ac:dyDescent="0.3"/>
    <row r="31" spans="1:3" ht="18" x14ac:dyDescent="0.35">
      <c r="B31" s="166"/>
      <c r="C31" s="166"/>
    </row>
    <row r="35" spans="2:3" x14ac:dyDescent="0.3">
      <c r="B35" s="167"/>
      <c r="C35" s="167"/>
    </row>
  </sheetData>
  <mergeCells count="4">
    <mergeCell ref="A4:C5"/>
    <mergeCell ref="I7:M7"/>
    <mergeCell ref="B31:C31"/>
    <mergeCell ref="B35:C3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56A8C-618F-4CF8-923E-8555AFF497CA}">
  <dimension ref="A1:E32"/>
  <sheetViews>
    <sheetView view="pageBreakPreview" zoomScaleNormal="85" zoomScaleSheetLayoutView="100" workbookViewId="0">
      <pane ySplit="6" topLeftCell="A7" activePane="bottomLeft" state="frozen"/>
      <selection pane="bottomLeft" activeCell="C3" sqref="C3"/>
    </sheetView>
  </sheetViews>
  <sheetFormatPr defaultRowHeight="13.2" x14ac:dyDescent="0.25"/>
  <cols>
    <col min="1" max="1" width="4.44140625" style="81" customWidth="1"/>
    <col min="2" max="2" width="11.33203125" style="19" customWidth="1"/>
    <col min="3" max="3" width="91.109375" style="85" customWidth="1"/>
    <col min="4" max="256" width="8.88671875" style="81"/>
    <col min="257" max="257" width="4.44140625" style="81" customWidth="1"/>
    <col min="258" max="258" width="11.33203125" style="81" customWidth="1"/>
    <col min="259" max="259" width="91.109375" style="81" customWidth="1"/>
    <col min="260" max="512" width="8.88671875" style="81"/>
    <col min="513" max="513" width="4.44140625" style="81" customWidth="1"/>
    <col min="514" max="514" width="11.33203125" style="81" customWidth="1"/>
    <col min="515" max="515" width="91.109375" style="81" customWidth="1"/>
    <col min="516" max="768" width="8.88671875" style="81"/>
    <col min="769" max="769" width="4.44140625" style="81" customWidth="1"/>
    <col min="770" max="770" width="11.33203125" style="81" customWidth="1"/>
    <col min="771" max="771" width="91.109375" style="81" customWidth="1"/>
    <col min="772" max="1024" width="8.88671875" style="81"/>
    <col min="1025" max="1025" width="4.44140625" style="81" customWidth="1"/>
    <col min="1026" max="1026" width="11.33203125" style="81" customWidth="1"/>
    <col min="1027" max="1027" width="91.109375" style="81" customWidth="1"/>
    <col min="1028" max="1280" width="8.88671875" style="81"/>
    <col min="1281" max="1281" width="4.44140625" style="81" customWidth="1"/>
    <col min="1282" max="1282" width="11.33203125" style="81" customWidth="1"/>
    <col min="1283" max="1283" width="91.109375" style="81" customWidth="1"/>
    <col min="1284" max="1536" width="8.88671875" style="81"/>
    <col min="1537" max="1537" width="4.44140625" style="81" customWidth="1"/>
    <col min="1538" max="1538" width="11.33203125" style="81" customWidth="1"/>
    <col min="1539" max="1539" width="91.109375" style="81" customWidth="1"/>
    <col min="1540" max="1792" width="8.88671875" style="81"/>
    <col min="1793" max="1793" width="4.44140625" style="81" customWidth="1"/>
    <col min="1794" max="1794" width="11.33203125" style="81" customWidth="1"/>
    <col min="1795" max="1795" width="91.109375" style="81" customWidth="1"/>
    <col min="1796" max="2048" width="8.88671875" style="81"/>
    <col min="2049" max="2049" width="4.44140625" style="81" customWidth="1"/>
    <col min="2050" max="2050" width="11.33203125" style="81" customWidth="1"/>
    <col min="2051" max="2051" width="91.109375" style="81" customWidth="1"/>
    <col min="2052" max="2304" width="8.88671875" style="81"/>
    <col min="2305" max="2305" width="4.44140625" style="81" customWidth="1"/>
    <col min="2306" max="2306" width="11.33203125" style="81" customWidth="1"/>
    <col min="2307" max="2307" width="91.109375" style="81" customWidth="1"/>
    <col min="2308" max="2560" width="8.88671875" style="81"/>
    <col min="2561" max="2561" width="4.44140625" style="81" customWidth="1"/>
    <col min="2562" max="2562" width="11.33203125" style="81" customWidth="1"/>
    <col min="2563" max="2563" width="91.109375" style="81" customWidth="1"/>
    <col min="2564" max="2816" width="8.88671875" style="81"/>
    <col min="2817" max="2817" width="4.44140625" style="81" customWidth="1"/>
    <col min="2818" max="2818" width="11.33203125" style="81" customWidth="1"/>
    <col min="2819" max="2819" width="91.109375" style="81" customWidth="1"/>
    <col min="2820" max="3072" width="8.88671875" style="81"/>
    <col min="3073" max="3073" width="4.44140625" style="81" customWidth="1"/>
    <col min="3074" max="3074" width="11.33203125" style="81" customWidth="1"/>
    <col min="3075" max="3075" width="91.109375" style="81" customWidth="1"/>
    <col min="3076" max="3328" width="8.88671875" style="81"/>
    <col min="3329" max="3329" width="4.44140625" style="81" customWidth="1"/>
    <col min="3330" max="3330" width="11.33203125" style="81" customWidth="1"/>
    <col min="3331" max="3331" width="91.109375" style="81" customWidth="1"/>
    <col min="3332" max="3584" width="8.88671875" style="81"/>
    <col min="3585" max="3585" width="4.44140625" style="81" customWidth="1"/>
    <col min="3586" max="3586" width="11.33203125" style="81" customWidth="1"/>
    <col min="3587" max="3587" width="91.109375" style="81" customWidth="1"/>
    <col min="3588" max="3840" width="8.88671875" style="81"/>
    <col min="3841" max="3841" width="4.44140625" style="81" customWidth="1"/>
    <col min="3842" max="3842" width="11.33203125" style="81" customWidth="1"/>
    <col min="3843" max="3843" width="91.109375" style="81" customWidth="1"/>
    <col min="3844" max="4096" width="8.88671875" style="81"/>
    <col min="4097" max="4097" width="4.44140625" style="81" customWidth="1"/>
    <col min="4098" max="4098" width="11.33203125" style="81" customWidth="1"/>
    <col min="4099" max="4099" width="91.109375" style="81" customWidth="1"/>
    <col min="4100" max="4352" width="8.88671875" style="81"/>
    <col min="4353" max="4353" width="4.44140625" style="81" customWidth="1"/>
    <col min="4354" max="4354" width="11.33203125" style="81" customWidth="1"/>
    <col min="4355" max="4355" width="91.109375" style="81" customWidth="1"/>
    <col min="4356" max="4608" width="8.88671875" style="81"/>
    <col min="4609" max="4609" width="4.44140625" style="81" customWidth="1"/>
    <col min="4610" max="4610" width="11.33203125" style="81" customWidth="1"/>
    <col min="4611" max="4611" width="91.109375" style="81" customWidth="1"/>
    <col min="4612" max="4864" width="8.88671875" style="81"/>
    <col min="4865" max="4865" width="4.44140625" style="81" customWidth="1"/>
    <col min="4866" max="4866" width="11.33203125" style="81" customWidth="1"/>
    <col min="4867" max="4867" width="91.109375" style="81" customWidth="1"/>
    <col min="4868" max="5120" width="8.88671875" style="81"/>
    <col min="5121" max="5121" width="4.44140625" style="81" customWidth="1"/>
    <col min="5122" max="5122" width="11.33203125" style="81" customWidth="1"/>
    <col min="5123" max="5123" width="91.109375" style="81" customWidth="1"/>
    <col min="5124" max="5376" width="8.88671875" style="81"/>
    <col min="5377" max="5377" width="4.44140625" style="81" customWidth="1"/>
    <col min="5378" max="5378" width="11.33203125" style="81" customWidth="1"/>
    <col min="5379" max="5379" width="91.109375" style="81" customWidth="1"/>
    <col min="5380" max="5632" width="8.88671875" style="81"/>
    <col min="5633" max="5633" width="4.44140625" style="81" customWidth="1"/>
    <col min="5634" max="5634" width="11.33203125" style="81" customWidth="1"/>
    <col min="5635" max="5635" width="91.109375" style="81" customWidth="1"/>
    <col min="5636" max="5888" width="8.88671875" style="81"/>
    <col min="5889" max="5889" width="4.44140625" style="81" customWidth="1"/>
    <col min="5890" max="5890" width="11.33203125" style="81" customWidth="1"/>
    <col min="5891" max="5891" width="91.109375" style="81" customWidth="1"/>
    <col min="5892" max="6144" width="8.88671875" style="81"/>
    <col min="6145" max="6145" width="4.44140625" style="81" customWidth="1"/>
    <col min="6146" max="6146" width="11.33203125" style="81" customWidth="1"/>
    <col min="6147" max="6147" width="91.109375" style="81" customWidth="1"/>
    <col min="6148" max="6400" width="8.88671875" style="81"/>
    <col min="6401" max="6401" width="4.44140625" style="81" customWidth="1"/>
    <col min="6402" max="6402" width="11.33203125" style="81" customWidth="1"/>
    <col min="6403" max="6403" width="91.109375" style="81" customWidth="1"/>
    <col min="6404" max="6656" width="8.88671875" style="81"/>
    <col min="6657" max="6657" width="4.44140625" style="81" customWidth="1"/>
    <col min="6658" max="6658" width="11.33203125" style="81" customWidth="1"/>
    <col min="6659" max="6659" width="91.109375" style="81" customWidth="1"/>
    <col min="6660" max="6912" width="8.88671875" style="81"/>
    <col min="6913" max="6913" width="4.44140625" style="81" customWidth="1"/>
    <col min="6914" max="6914" width="11.33203125" style="81" customWidth="1"/>
    <col min="6915" max="6915" width="91.109375" style="81" customWidth="1"/>
    <col min="6916" max="7168" width="8.88671875" style="81"/>
    <col min="7169" max="7169" width="4.44140625" style="81" customWidth="1"/>
    <col min="7170" max="7170" width="11.33203125" style="81" customWidth="1"/>
    <col min="7171" max="7171" width="91.109375" style="81" customWidth="1"/>
    <col min="7172" max="7424" width="8.88671875" style="81"/>
    <col min="7425" max="7425" width="4.44140625" style="81" customWidth="1"/>
    <col min="7426" max="7426" width="11.33203125" style="81" customWidth="1"/>
    <col min="7427" max="7427" width="91.109375" style="81" customWidth="1"/>
    <col min="7428" max="7680" width="8.88671875" style="81"/>
    <col min="7681" max="7681" width="4.44140625" style="81" customWidth="1"/>
    <col min="7682" max="7682" width="11.33203125" style="81" customWidth="1"/>
    <col min="7683" max="7683" width="91.109375" style="81" customWidth="1"/>
    <col min="7684" max="7936" width="8.88671875" style="81"/>
    <col min="7937" max="7937" width="4.44140625" style="81" customWidth="1"/>
    <col min="7938" max="7938" width="11.33203125" style="81" customWidth="1"/>
    <col min="7939" max="7939" width="91.109375" style="81" customWidth="1"/>
    <col min="7940" max="8192" width="8.88671875" style="81"/>
    <col min="8193" max="8193" width="4.44140625" style="81" customWidth="1"/>
    <col min="8194" max="8194" width="11.33203125" style="81" customWidth="1"/>
    <col min="8195" max="8195" width="91.109375" style="81" customWidth="1"/>
    <col min="8196" max="8448" width="8.88671875" style="81"/>
    <col min="8449" max="8449" width="4.44140625" style="81" customWidth="1"/>
    <col min="8450" max="8450" width="11.33203125" style="81" customWidth="1"/>
    <col min="8451" max="8451" width="91.109375" style="81" customWidth="1"/>
    <col min="8452" max="8704" width="8.88671875" style="81"/>
    <col min="8705" max="8705" width="4.44140625" style="81" customWidth="1"/>
    <col min="8706" max="8706" width="11.33203125" style="81" customWidth="1"/>
    <col min="8707" max="8707" width="91.109375" style="81" customWidth="1"/>
    <col min="8708" max="8960" width="8.88671875" style="81"/>
    <col min="8961" max="8961" width="4.44140625" style="81" customWidth="1"/>
    <col min="8962" max="8962" width="11.33203125" style="81" customWidth="1"/>
    <col min="8963" max="8963" width="91.109375" style="81" customWidth="1"/>
    <col min="8964" max="9216" width="8.88671875" style="81"/>
    <col min="9217" max="9217" width="4.44140625" style="81" customWidth="1"/>
    <col min="9218" max="9218" width="11.33203125" style="81" customWidth="1"/>
    <col min="9219" max="9219" width="91.109375" style="81" customWidth="1"/>
    <col min="9220" max="9472" width="8.88671875" style="81"/>
    <col min="9473" max="9473" width="4.44140625" style="81" customWidth="1"/>
    <col min="9474" max="9474" width="11.33203125" style="81" customWidth="1"/>
    <col min="9475" max="9475" width="91.109375" style="81" customWidth="1"/>
    <col min="9476" max="9728" width="8.88671875" style="81"/>
    <col min="9729" max="9729" width="4.44140625" style="81" customWidth="1"/>
    <col min="9730" max="9730" width="11.33203125" style="81" customWidth="1"/>
    <col min="9731" max="9731" width="91.109375" style="81" customWidth="1"/>
    <col min="9732" max="9984" width="8.88671875" style="81"/>
    <col min="9985" max="9985" width="4.44140625" style="81" customWidth="1"/>
    <col min="9986" max="9986" width="11.33203125" style="81" customWidth="1"/>
    <col min="9987" max="9987" width="91.109375" style="81" customWidth="1"/>
    <col min="9988" max="10240" width="8.88671875" style="81"/>
    <col min="10241" max="10241" width="4.44140625" style="81" customWidth="1"/>
    <col min="10242" max="10242" width="11.33203125" style="81" customWidth="1"/>
    <col min="10243" max="10243" width="91.109375" style="81" customWidth="1"/>
    <col min="10244" max="10496" width="8.88671875" style="81"/>
    <col min="10497" max="10497" width="4.44140625" style="81" customWidth="1"/>
    <col min="10498" max="10498" width="11.33203125" style="81" customWidth="1"/>
    <col min="10499" max="10499" width="91.109375" style="81" customWidth="1"/>
    <col min="10500" max="10752" width="8.88671875" style="81"/>
    <col min="10753" max="10753" width="4.44140625" style="81" customWidth="1"/>
    <col min="10754" max="10754" width="11.33203125" style="81" customWidth="1"/>
    <col min="10755" max="10755" width="91.109375" style="81" customWidth="1"/>
    <col min="10756" max="11008" width="8.88671875" style="81"/>
    <col min="11009" max="11009" width="4.44140625" style="81" customWidth="1"/>
    <col min="11010" max="11010" width="11.33203125" style="81" customWidth="1"/>
    <col min="11011" max="11011" width="91.109375" style="81" customWidth="1"/>
    <col min="11012" max="11264" width="8.88671875" style="81"/>
    <col min="11265" max="11265" width="4.44140625" style="81" customWidth="1"/>
    <col min="11266" max="11266" width="11.33203125" style="81" customWidth="1"/>
    <col min="11267" max="11267" width="91.109375" style="81" customWidth="1"/>
    <col min="11268" max="11520" width="8.88671875" style="81"/>
    <col min="11521" max="11521" width="4.44140625" style="81" customWidth="1"/>
    <col min="11522" max="11522" width="11.33203125" style="81" customWidth="1"/>
    <col min="11523" max="11523" width="91.109375" style="81" customWidth="1"/>
    <col min="11524" max="11776" width="8.88671875" style="81"/>
    <col min="11777" max="11777" width="4.44140625" style="81" customWidth="1"/>
    <col min="11778" max="11778" width="11.33203125" style="81" customWidth="1"/>
    <col min="11779" max="11779" width="91.109375" style="81" customWidth="1"/>
    <col min="11780" max="12032" width="8.88671875" style="81"/>
    <col min="12033" max="12033" width="4.44140625" style="81" customWidth="1"/>
    <col min="12034" max="12034" width="11.33203125" style="81" customWidth="1"/>
    <col min="12035" max="12035" width="91.109375" style="81" customWidth="1"/>
    <col min="12036" max="12288" width="8.88671875" style="81"/>
    <col min="12289" max="12289" width="4.44140625" style="81" customWidth="1"/>
    <col min="12290" max="12290" width="11.33203125" style="81" customWidth="1"/>
    <col min="12291" max="12291" width="91.109375" style="81" customWidth="1"/>
    <col min="12292" max="12544" width="8.88671875" style="81"/>
    <col min="12545" max="12545" width="4.44140625" style="81" customWidth="1"/>
    <col min="12546" max="12546" width="11.33203125" style="81" customWidth="1"/>
    <col min="12547" max="12547" width="91.109375" style="81" customWidth="1"/>
    <col min="12548" max="12800" width="8.88671875" style="81"/>
    <col min="12801" max="12801" width="4.44140625" style="81" customWidth="1"/>
    <col min="12802" max="12802" width="11.33203125" style="81" customWidth="1"/>
    <col min="12803" max="12803" width="91.109375" style="81" customWidth="1"/>
    <col min="12804" max="13056" width="8.88671875" style="81"/>
    <col min="13057" max="13057" width="4.44140625" style="81" customWidth="1"/>
    <col min="13058" max="13058" width="11.33203125" style="81" customWidth="1"/>
    <col min="13059" max="13059" width="91.109375" style="81" customWidth="1"/>
    <col min="13060" max="13312" width="8.88671875" style="81"/>
    <col min="13313" max="13313" width="4.44140625" style="81" customWidth="1"/>
    <col min="13314" max="13314" width="11.33203125" style="81" customWidth="1"/>
    <col min="13315" max="13315" width="91.109375" style="81" customWidth="1"/>
    <col min="13316" max="13568" width="8.88671875" style="81"/>
    <col min="13569" max="13569" width="4.44140625" style="81" customWidth="1"/>
    <col min="13570" max="13570" width="11.33203125" style="81" customWidth="1"/>
    <col min="13571" max="13571" width="91.109375" style="81" customWidth="1"/>
    <col min="13572" max="13824" width="8.88671875" style="81"/>
    <col min="13825" max="13825" width="4.44140625" style="81" customWidth="1"/>
    <col min="13826" max="13826" width="11.33203125" style="81" customWidth="1"/>
    <col min="13827" max="13827" width="91.109375" style="81" customWidth="1"/>
    <col min="13828" max="14080" width="8.88671875" style="81"/>
    <col min="14081" max="14081" width="4.44140625" style="81" customWidth="1"/>
    <col min="14082" max="14082" width="11.33203125" style="81" customWidth="1"/>
    <col min="14083" max="14083" width="91.109375" style="81" customWidth="1"/>
    <col min="14084" max="14336" width="8.88671875" style="81"/>
    <col min="14337" max="14337" width="4.44140625" style="81" customWidth="1"/>
    <col min="14338" max="14338" width="11.33203125" style="81" customWidth="1"/>
    <col min="14339" max="14339" width="91.109375" style="81" customWidth="1"/>
    <col min="14340" max="14592" width="8.88671875" style="81"/>
    <col min="14593" max="14593" width="4.44140625" style="81" customWidth="1"/>
    <col min="14594" max="14594" width="11.33203125" style="81" customWidth="1"/>
    <col min="14595" max="14595" width="91.109375" style="81" customWidth="1"/>
    <col min="14596" max="14848" width="8.88671875" style="81"/>
    <col min="14849" max="14849" width="4.44140625" style="81" customWidth="1"/>
    <col min="14850" max="14850" width="11.33203125" style="81" customWidth="1"/>
    <col min="14851" max="14851" width="91.109375" style="81" customWidth="1"/>
    <col min="14852" max="15104" width="8.88671875" style="81"/>
    <col min="15105" max="15105" width="4.44140625" style="81" customWidth="1"/>
    <col min="15106" max="15106" width="11.33203125" style="81" customWidth="1"/>
    <col min="15107" max="15107" width="91.109375" style="81" customWidth="1"/>
    <col min="15108" max="15360" width="8.88671875" style="81"/>
    <col min="15361" max="15361" width="4.44140625" style="81" customWidth="1"/>
    <col min="15362" max="15362" width="11.33203125" style="81" customWidth="1"/>
    <col min="15363" max="15363" width="91.109375" style="81" customWidth="1"/>
    <col min="15364" max="15616" width="8.88671875" style="81"/>
    <col min="15617" max="15617" width="4.44140625" style="81" customWidth="1"/>
    <col min="15618" max="15618" width="11.33203125" style="81" customWidth="1"/>
    <col min="15619" max="15619" width="91.109375" style="81" customWidth="1"/>
    <col min="15620" max="15872" width="8.88671875" style="81"/>
    <col min="15873" max="15873" width="4.44140625" style="81" customWidth="1"/>
    <col min="15874" max="15874" width="11.33203125" style="81" customWidth="1"/>
    <col min="15875" max="15875" width="91.109375" style="81" customWidth="1"/>
    <col min="15876" max="16128" width="8.88671875" style="81"/>
    <col min="16129" max="16129" width="4.44140625" style="81" customWidth="1"/>
    <col min="16130" max="16130" width="11.33203125" style="81" customWidth="1"/>
    <col min="16131" max="16131" width="91.109375" style="81" customWidth="1"/>
    <col min="16132" max="16384" width="8.88671875" style="81"/>
  </cols>
  <sheetData>
    <row r="1" spans="1:5" x14ac:dyDescent="0.25">
      <c r="C1" s="82"/>
    </row>
    <row r="2" spans="1:5" x14ac:dyDescent="0.25">
      <c r="C2" s="83"/>
    </row>
    <row r="3" spans="1:5" ht="62.4" x14ac:dyDescent="0.3">
      <c r="C3" s="84" t="s">
        <v>638</v>
      </c>
      <c r="D3" s="85"/>
      <c r="E3" s="85"/>
    </row>
    <row r="4" spans="1:5" ht="13.8" x14ac:dyDescent="0.25">
      <c r="C4" s="86" t="s">
        <v>639</v>
      </c>
      <c r="D4" s="85"/>
      <c r="E4" s="85"/>
    </row>
    <row r="5" spans="1:5" ht="15.6" x14ac:dyDescent="0.3">
      <c r="C5" s="84" t="s">
        <v>640</v>
      </c>
      <c r="D5" s="85"/>
      <c r="E5" s="85"/>
    </row>
    <row r="6" spans="1:5" s="89" customFormat="1" ht="27.6" x14ac:dyDescent="0.3">
      <c r="A6" s="87" t="s">
        <v>641</v>
      </c>
      <c r="B6" s="88" t="s">
        <v>642</v>
      </c>
      <c r="C6" s="87" t="s">
        <v>2</v>
      </c>
    </row>
    <row r="7" spans="1:5" ht="13.8" x14ac:dyDescent="0.25">
      <c r="A7" s="90">
        <v>1</v>
      </c>
      <c r="B7" s="24" t="s">
        <v>643</v>
      </c>
      <c r="C7" s="91" t="s">
        <v>644</v>
      </c>
    </row>
    <row r="8" spans="1:5" ht="26.4" x14ac:dyDescent="0.25">
      <c r="A8" s="90">
        <v>2</v>
      </c>
      <c r="B8" s="24" t="s">
        <v>645</v>
      </c>
      <c r="C8" s="91" t="s">
        <v>646</v>
      </c>
    </row>
    <row r="9" spans="1:5" ht="13.8" x14ac:dyDescent="0.25">
      <c r="A9" s="90">
        <v>3</v>
      </c>
      <c r="B9" s="24" t="s">
        <v>647</v>
      </c>
      <c r="C9" s="91" t="s">
        <v>648</v>
      </c>
    </row>
    <row r="10" spans="1:5" ht="13.8" x14ac:dyDescent="0.25">
      <c r="A10" s="90">
        <v>4</v>
      </c>
      <c r="B10" s="24" t="s">
        <v>649</v>
      </c>
      <c r="C10" s="91" t="s">
        <v>650</v>
      </c>
    </row>
    <row r="11" spans="1:5" ht="13.8" x14ac:dyDescent="0.25">
      <c r="A11" s="90">
        <v>5</v>
      </c>
      <c r="B11" s="24" t="s">
        <v>651</v>
      </c>
      <c r="C11" s="91" t="s">
        <v>652</v>
      </c>
    </row>
    <row r="12" spans="1:5" ht="13.8" x14ac:dyDescent="0.25">
      <c r="A12" s="90">
        <v>6</v>
      </c>
      <c r="B12" s="24" t="s">
        <v>653</v>
      </c>
      <c r="C12" s="91" t="s">
        <v>654</v>
      </c>
    </row>
    <row r="13" spans="1:5" ht="13.8" x14ac:dyDescent="0.25">
      <c r="A13" s="90">
        <v>7</v>
      </c>
      <c r="B13" s="24" t="s">
        <v>655</v>
      </c>
      <c r="C13" s="91" t="s">
        <v>656</v>
      </c>
    </row>
    <row r="14" spans="1:5" ht="13.8" x14ac:dyDescent="0.25">
      <c r="A14" s="90">
        <v>8</v>
      </c>
      <c r="B14" s="24" t="s">
        <v>657</v>
      </c>
      <c r="C14" s="91" t="s">
        <v>658</v>
      </c>
    </row>
    <row r="15" spans="1:5" ht="13.8" x14ac:dyDescent="0.25">
      <c r="A15" s="90">
        <v>9</v>
      </c>
      <c r="B15" s="24" t="s">
        <v>659</v>
      </c>
      <c r="C15" s="91" t="s">
        <v>660</v>
      </c>
    </row>
    <row r="16" spans="1:5" ht="13.8" x14ac:dyDescent="0.25">
      <c r="A16" s="90">
        <v>10</v>
      </c>
      <c r="B16" s="24" t="s">
        <v>661</v>
      </c>
      <c r="C16" s="91" t="s">
        <v>662</v>
      </c>
    </row>
    <row r="17" spans="1:3" ht="13.8" x14ac:dyDescent="0.25">
      <c r="A17" s="90">
        <v>11</v>
      </c>
      <c r="B17" s="24" t="s">
        <v>663</v>
      </c>
      <c r="C17" s="91" t="s">
        <v>664</v>
      </c>
    </row>
    <row r="18" spans="1:3" ht="13.8" x14ac:dyDescent="0.25">
      <c r="A18" s="90">
        <v>12</v>
      </c>
      <c r="B18" s="24" t="s">
        <v>665</v>
      </c>
      <c r="C18" s="91" t="s">
        <v>666</v>
      </c>
    </row>
    <row r="19" spans="1:3" ht="13.8" x14ac:dyDescent="0.25">
      <c r="A19" s="90">
        <v>13</v>
      </c>
      <c r="B19" s="24" t="s">
        <v>667</v>
      </c>
      <c r="C19" s="91" t="s">
        <v>668</v>
      </c>
    </row>
    <row r="20" spans="1:3" ht="13.8" x14ac:dyDescent="0.25">
      <c r="A20" s="90">
        <v>14</v>
      </c>
      <c r="B20" s="24" t="s">
        <v>669</v>
      </c>
      <c r="C20" s="91" t="s">
        <v>670</v>
      </c>
    </row>
    <row r="21" spans="1:3" ht="13.8" x14ac:dyDescent="0.25">
      <c r="A21" s="90">
        <v>15</v>
      </c>
      <c r="B21" s="24" t="s">
        <v>671</v>
      </c>
      <c r="C21" s="91" t="s">
        <v>672</v>
      </c>
    </row>
    <row r="22" spans="1:3" ht="12" customHeight="1" x14ac:dyDescent="0.25">
      <c r="A22" s="90">
        <v>16</v>
      </c>
      <c r="B22" s="24" t="s">
        <v>673</v>
      </c>
      <c r="C22" s="91" t="s">
        <v>674</v>
      </c>
    </row>
    <row r="23" spans="1:3" ht="13.8" x14ac:dyDescent="0.25">
      <c r="A23" s="90">
        <v>17</v>
      </c>
      <c r="B23" s="24" t="s">
        <v>675</v>
      </c>
      <c r="C23" s="91" t="s">
        <v>676</v>
      </c>
    </row>
    <row r="24" spans="1:3" ht="13.8" x14ac:dyDescent="0.25">
      <c r="A24" s="90">
        <v>18</v>
      </c>
      <c r="B24" s="24" t="s">
        <v>677</v>
      </c>
      <c r="C24" s="91" t="s">
        <v>678</v>
      </c>
    </row>
    <row r="25" spans="1:3" ht="13.8" x14ac:dyDescent="0.25">
      <c r="A25" s="90">
        <v>19</v>
      </c>
      <c r="B25" s="24" t="s">
        <v>679</v>
      </c>
      <c r="C25" s="91" t="s">
        <v>680</v>
      </c>
    </row>
    <row r="26" spans="1:3" ht="13.8" x14ac:dyDescent="0.25">
      <c r="A26" s="90">
        <v>20</v>
      </c>
      <c r="B26" s="24" t="s">
        <v>681</v>
      </c>
      <c r="C26" s="91" t="s">
        <v>682</v>
      </c>
    </row>
    <row r="27" spans="1:3" ht="13.8" x14ac:dyDescent="0.25">
      <c r="A27" s="90">
        <v>21</v>
      </c>
      <c r="B27" s="24" t="s">
        <v>683</v>
      </c>
      <c r="C27" s="91" t="s">
        <v>684</v>
      </c>
    </row>
    <row r="28" spans="1:3" ht="13.8" x14ac:dyDescent="0.25">
      <c r="A28" s="90">
        <v>22</v>
      </c>
      <c r="B28" s="24" t="s">
        <v>685</v>
      </c>
      <c r="C28" s="91" t="s">
        <v>686</v>
      </c>
    </row>
    <row r="29" spans="1:3" ht="12.75" customHeight="1" x14ac:dyDescent="0.25">
      <c r="A29" s="92"/>
      <c r="B29" s="93"/>
      <c r="C29" s="94"/>
    </row>
    <row r="30" spans="1:3" ht="15.6" x14ac:dyDescent="0.3">
      <c r="C30" s="95"/>
    </row>
    <row r="32" spans="1:3" x14ac:dyDescent="0.25">
      <c r="C32" s="96"/>
    </row>
  </sheetData>
  <autoFilter ref="A6:C28" xr:uid="{D84DE36C-10E1-4D4E-ABA3-7836101404D2}"/>
  <conditionalFormatting sqref="B29:B65536 B1:B6 C2">
    <cfRule type="duplicateValues" dxfId="2" priority="1" stopIfTrue="1"/>
  </conditionalFormatting>
  <conditionalFormatting sqref="C7:C28">
    <cfRule type="duplicateValues" dxfId="1" priority="2" stopIfTrue="1"/>
  </conditionalFormatting>
  <pageMargins left="0.59055118110236227" right="0.35433070866141736" top="0.59055118110236227" bottom="0.59055118110236227" header="0.51181102362204722" footer="0.51181102362204722"/>
  <pageSetup paperSize="9" scale="8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C791B-C0D2-4EC0-99D8-7D55CD302536}">
  <dimension ref="A1:M81"/>
  <sheetViews>
    <sheetView view="pageBreakPreview" zoomScaleNormal="100" zoomScaleSheetLayoutView="100" workbookViewId="0">
      <selection activeCell="F76" sqref="F76"/>
    </sheetView>
  </sheetViews>
  <sheetFormatPr defaultRowHeight="14.4" x14ac:dyDescent="0.3"/>
  <cols>
    <col min="1" max="1" width="9" customWidth="1"/>
    <col min="2" max="2" width="21.109375" customWidth="1"/>
    <col min="3" max="3" width="102.109375" customWidth="1"/>
  </cols>
  <sheetData>
    <row r="1" spans="1:13" ht="15.6" x14ac:dyDescent="0.3">
      <c r="C1" s="5"/>
    </row>
    <row r="2" spans="1:13" ht="15.6" x14ac:dyDescent="0.3">
      <c r="C2" s="5"/>
    </row>
    <row r="4" spans="1:13" ht="18" x14ac:dyDescent="0.3">
      <c r="A4" s="151" t="s">
        <v>3</v>
      </c>
      <c r="B4" s="152"/>
      <c r="C4" s="152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43.2" customHeight="1" x14ac:dyDescent="0.3">
      <c r="A5" s="152"/>
      <c r="B5" s="152"/>
      <c r="C5" s="152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8" x14ac:dyDescent="0.3">
      <c r="A6" s="10"/>
      <c r="B6" s="10"/>
      <c r="C6" s="4" t="s">
        <v>4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6" x14ac:dyDescent="0.3">
      <c r="I7" s="153"/>
      <c r="J7" s="153"/>
      <c r="K7" s="153"/>
      <c r="L7" s="153"/>
      <c r="M7" s="153"/>
    </row>
    <row r="9" spans="1:13" ht="17.399999999999999" x14ac:dyDescent="0.3">
      <c r="C9" s="97" t="s">
        <v>687</v>
      </c>
      <c r="D9" s="9"/>
      <c r="E9" s="9"/>
      <c r="F9" s="9"/>
      <c r="G9" s="9"/>
      <c r="H9" s="11"/>
      <c r="I9" s="11"/>
      <c r="J9" s="11"/>
      <c r="K9" s="11"/>
      <c r="L9" s="11"/>
      <c r="M9" s="11"/>
    </row>
    <row r="10" spans="1:13" ht="15.6" x14ac:dyDescent="0.3">
      <c r="C10" s="9"/>
      <c r="D10" s="9"/>
      <c r="E10" s="9"/>
      <c r="F10" s="9"/>
      <c r="G10" s="9"/>
      <c r="H10" s="11"/>
      <c r="I10" s="11"/>
      <c r="J10" s="11"/>
      <c r="K10" s="11"/>
      <c r="L10" s="11"/>
      <c r="M10" s="11"/>
    </row>
    <row r="11" spans="1:13" ht="15" thickBot="1" x14ac:dyDescent="0.35"/>
    <row r="12" spans="1:13" ht="16.2" thickBot="1" x14ac:dyDescent="0.35">
      <c r="A12" s="6" t="s">
        <v>0</v>
      </c>
      <c r="B12" s="7" t="s">
        <v>1</v>
      </c>
      <c r="C12" s="7" t="s">
        <v>2</v>
      </c>
    </row>
    <row r="13" spans="1:13" ht="15.6" x14ac:dyDescent="0.3">
      <c r="A13" s="37">
        <v>1</v>
      </c>
      <c r="B13" s="28" t="s">
        <v>688</v>
      </c>
      <c r="C13" s="28" t="s">
        <v>689</v>
      </c>
    </row>
    <row r="14" spans="1:13" s="8" customFormat="1" ht="15.6" x14ac:dyDescent="0.3">
      <c r="A14" s="37">
        <v>2</v>
      </c>
      <c r="B14" s="28" t="s">
        <v>690</v>
      </c>
      <c r="C14" s="28" t="s">
        <v>691</v>
      </c>
    </row>
    <row r="15" spans="1:13" ht="15.6" x14ac:dyDescent="0.3">
      <c r="A15" s="37">
        <v>3</v>
      </c>
      <c r="B15" s="28" t="s">
        <v>692</v>
      </c>
      <c r="C15" s="28" t="s">
        <v>693</v>
      </c>
    </row>
    <row r="16" spans="1:13" ht="15.6" x14ac:dyDescent="0.3">
      <c r="A16" s="37">
        <v>4</v>
      </c>
      <c r="B16" s="28" t="s">
        <v>694</v>
      </c>
      <c r="C16" s="28" t="s">
        <v>695</v>
      </c>
    </row>
    <row r="17" spans="1:3" ht="15.6" x14ac:dyDescent="0.3">
      <c r="A17" s="37">
        <v>5</v>
      </c>
      <c r="B17" s="28" t="s">
        <v>696</v>
      </c>
      <c r="C17" s="28" t="s">
        <v>697</v>
      </c>
    </row>
    <row r="18" spans="1:3" ht="15.6" x14ac:dyDescent="0.3">
      <c r="A18" s="37">
        <v>6</v>
      </c>
      <c r="B18" s="28" t="s">
        <v>698</v>
      </c>
      <c r="C18" s="28" t="s">
        <v>699</v>
      </c>
    </row>
    <row r="19" spans="1:3" ht="15.6" x14ac:dyDescent="0.3">
      <c r="A19" s="37">
        <v>7</v>
      </c>
      <c r="B19" s="28" t="s">
        <v>700</v>
      </c>
      <c r="C19" s="28" t="s">
        <v>701</v>
      </c>
    </row>
    <row r="20" spans="1:3" ht="15.6" x14ac:dyDescent="0.3">
      <c r="A20" s="37">
        <v>8</v>
      </c>
      <c r="B20" s="28" t="s">
        <v>702</v>
      </c>
      <c r="C20" s="28" t="s">
        <v>703</v>
      </c>
    </row>
    <row r="21" spans="1:3" ht="15.6" x14ac:dyDescent="0.3">
      <c r="A21" s="37">
        <v>9</v>
      </c>
      <c r="B21" s="28" t="s">
        <v>704</v>
      </c>
      <c r="C21" s="28" t="s">
        <v>705</v>
      </c>
    </row>
    <row r="22" spans="1:3" ht="15.6" x14ac:dyDescent="0.3">
      <c r="A22" s="37">
        <v>10</v>
      </c>
      <c r="B22" s="28" t="s">
        <v>706</v>
      </c>
      <c r="C22" s="28" t="s">
        <v>707</v>
      </c>
    </row>
    <row r="23" spans="1:3" ht="15.6" x14ac:dyDescent="0.3">
      <c r="A23" s="37">
        <v>11</v>
      </c>
      <c r="B23" s="28" t="s">
        <v>708</v>
      </c>
      <c r="C23" s="28" t="s">
        <v>709</v>
      </c>
    </row>
    <row r="24" spans="1:3" ht="15.6" x14ac:dyDescent="0.3">
      <c r="A24" s="37">
        <v>12</v>
      </c>
      <c r="B24" s="28" t="s">
        <v>710</v>
      </c>
      <c r="C24" s="28" t="s">
        <v>711</v>
      </c>
    </row>
    <row r="25" spans="1:3" ht="15.6" x14ac:dyDescent="0.3">
      <c r="A25" s="37">
        <v>13</v>
      </c>
      <c r="B25" s="28" t="s">
        <v>712</v>
      </c>
      <c r="C25" s="28" t="s">
        <v>713</v>
      </c>
    </row>
    <row r="26" spans="1:3" ht="15.6" x14ac:dyDescent="0.3">
      <c r="A26" s="37">
        <v>14</v>
      </c>
      <c r="B26" s="28" t="s">
        <v>714</v>
      </c>
      <c r="C26" s="28" t="s">
        <v>715</v>
      </c>
    </row>
    <row r="27" spans="1:3" ht="15.6" x14ac:dyDescent="0.3">
      <c r="A27" s="37">
        <v>15</v>
      </c>
      <c r="B27" s="28" t="s">
        <v>716</v>
      </c>
      <c r="C27" s="28" t="s">
        <v>717</v>
      </c>
    </row>
    <row r="28" spans="1:3" ht="15.6" x14ac:dyDescent="0.3">
      <c r="A28" s="37">
        <v>16</v>
      </c>
      <c r="B28" s="28" t="s">
        <v>718</v>
      </c>
      <c r="C28" s="28" t="s">
        <v>719</v>
      </c>
    </row>
    <row r="29" spans="1:3" ht="15.6" x14ac:dyDescent="0.3">
      <c r="A29" s="37">
        <v>17</v>
      </c>
      <c r="B29" s="28" t="s">
        <v>720</v>
      </c>
      <c r="C29" s="28" t="s">
        <v>721</v>
      </c>
    </row>
    <row r="30" spans="1:3" ht="15.6" x14ac:dyDescent="0.3">
      <c r="A30" s="37">
        <v>18</v>
      </c>
      <c r="B30" s="28" t="s">
        <v>722</v>
      </c>
      <c r="C30" s="28" t="s">
        <v>723</v>
      </c>
    </row>
    <row r="31" spans="1:3" ht="15.6" x14ac:dyDescent="0.3">
      <c r="A31" s="37">
        <v>19</v>
      </c>
      <c r="B31" s="28" t="s">
        <v>724</v>
      </c>
      <c r="C31" s="28" t="s">
        <v>725</v>
      </c>
    </row>
    <row r="32" spans="1:3" ht="15.6" x14ac:dyDescent="0.3">
      <c r="A32" s="37">
        <v>20</v>
      </c>
      <c r="B32" s="28" t="s">
        <v>726</v>
      </c>
      <c r="C32" s="28" t="s">
        <v>727</v>
      </c>
    </row>
    <row r="33" spans="1:3" ht="15.6" x14ac:dyDescent="0.3">
      <c r="A33" s="37">
        <v>21</v>
      </c>
      <c r="B33" s="28" t="s">
        <v>728</v>
      </c>
      <c r="C33" s="28" t="s">
        <v>729</v>
      </c>
    </row>
    <row r="34" spans="1:3" ht="15.6" x14ac:dyDescent="0.3">
      <c r="A34" s="37">
        <v>22</v>
      </c>
      <c r="B34" s="28" t="s">
        <v>730</v>
      </c>
      <c r="C34" s="28" t="s">
        <v>731</v>
      </c>
    </row>
    <row r="35" spans="1:3" ht="15.6" x14ac:dyDescent="0.3">
      <c r="A35" s="37">
        <v>23</v>
      </c>
      <c r="B35" s="28" t="s">
        <v>732</v>
      </c>
      <c r="C35" s="28" t="s">
        <v>733</v>
      </c>
    </row>
    <row r="36" spans="1:3" ht="15.6" x14ac:dyDescent="0.3">
      <c r="A36" s="37">
        <v>24</v>
      </c>
      <c r="B36" s="28" t="s">
        <v>734</v>
      </c>
      <c r="C36" s="28" t="s">
        <v>735</v>
      </c>
    </row>
    <row r="37" spans="1:3" ht="15.6" x14ac:dyDescent="0.3">
      <c r="A37" s="37">
        <v>25</v>
      </c>
      <c r="B37" s="28" t="s">
        <v>736</v>
      </c>
      <c r="C37" s="28" t="s">
        <v>737</v>
      </c>
    </row>
    <row r="38" spans="1:3" ht="15.6" x14ac:dyDescent="0.3">
      <c r="A38" s="37">
        <v>26</v>
      </c>
      <c r="B38" s="28" t="s">
        <v>738</v>
      </c>
      <c r="C38" s="28" t="s">
        <v>739</v>
      </c>
    </row>
    <row r="39" spans="1:3" ht="15.6" x14ac:dyDescent="0.3">
      <c r="A39" s="37">
        <v>27</v>
      </c>
      <c r="B39" s="28" t="s">
        <v>740</v>
      </c>
      <c r="C39" s="28" t="s">
        <v>741</v>
      </c>
    </row>
    <row r="40" spans="1:3" ht="15.6" x14ac:dyDescent="0.3">
      <c r="A40" s="37">
        <v>28</v>
      </c>
      <c r="B40" s="28" t="s">
        <v>742</v>
      </c>
      <c r="C40" s="28" t="s">
        <v>743</v>
      </c>
    </row>
    <row r="41" spans="1:3" ht="15.6" x14ac:dyDescent="0.3">
      <c r="A41" s="37">
        <v>29</v>
      </c>
      <c r="B41" s="28" t="s">
        <v>744</v>
      </c>
      <c r="C41" s="28" t="s">
        <v>745</v>
      </c>
    </row>
    <row r="42" spans="1:3" ht="15.6" x14ac:dyDescent="0.3">
      <c r="A42" s="37">
        <v>30</v>
      </c>
      <c r="B42" s="28" t="s">
        <v>746</v>
      </c>
      <c r="C42" s="28" t="s">
        <v>747</v>
      </c>
    </row>
    <row r="43" spans="1:3" ht="15.6" x14ac:dyDescent="0.3">
      <c r="A43" s="37">
        <v>31</v>
      </c>
      <c r="B43" s="28" t="s">
        <v>748</v>
      </c>
      <c r="C43" s="28" t="s">
        <v>749</v>
      </c>
    </row>
    <row r="44" spans="1:3" ht="15.6" x14ac:dyDescent="0.3">
      <c r="A44" s="37">
        <v>32</v>
      </c>
      <c r="B44" s="28" t="s">
        <v>750</v>
      </c>
      <c r="C44" s="28" t="s">
        <v>751</v>
      </c>
    </row>
    <row r="45" spans="1:3" ht="15.6" x14ac:dyDescent="0.3">
      <c r="A45" s="37">
        <v>33</v>
      </c>
      <c r="B45" s="28" t="s">
        <v>752</v>
      </c>
      <c r="C45" s="28" t="s">
        <v>753</v>
      </c>
    </row>
    <row r="46" spans="1:3" ht="15.6" x14ac:dyDescent="0.3">
      <c r="A46" s="37">
        <v>34</v>
      </c>
      <c r="B46" s="28" t="s">
        <v>754</v>
      </c>
      <c r="C46" s="28" t="s">
        <v>755</v>
      </c>
    </row>
    <row r="47" spans="1:3" ht="15.6" x14ac:dyDescent="0.3">
      <c r="A47" s="37">
        <v>35</v>
      </c>
      <c r="B47" s="28" t="s">
        <v>756</v>
      </c>
      <c r="C47" s="28" t="s">
        <v>757</v>
      </c>
    </row>
    <row r="48" spans="1:3" ht="15.6" x14ac:dyDescent="0.3">
      <c r="A48" s="37">
        <v>36</v>
      </c>
      <c r="B48" s="28" t="s">
        <v>758</v>
      </c>
      <c r="C48" s="28" t="s">
        <v>759</v>
      </c>
    </row>
    <row r="49" spans="1:3" ht="15.6" x14ac:dyDescent="0.3">
      <c r="A49" s="37">
        <v>37</v>
      </c>
      <c r="B49" s="28" t="s">
        <v>760</v>
      </c>
      <c r="C49" s="28" t="s">
        <v>761</v>
      </c>
    </row>
    <row r="50" spans="1:3" ht="15.6" x14ac:dyDescent="0.3">
      <c r="A50" s="37">
        <v>38</v>
      </c>
      <c r="B50" s="28" t="s">
        <v>762</v>
      </c>
      <c r="C50" s="28" t="s">
        <v>763</v>
      </c>
    </row>
    <row r="51" spans="1:3" ht="15.6" x14ac:dyDescent="0.3">
      <c r="A51" s="37">
        <v>39</v>
      </c>
      <c r="B51" s="28" t="s">
        <v>764</v>
      </c>
      <c r="C51" s="28" t="s">
        <v>765</v>
      </c>
    </row>
    <row r="52" spans="1:3" ht="15.6" x14ac:dyDescent="0.3">
      <c r="A52" s="37">
        <v>40</v>
      </c>
      <c r="B52" s="28" t="s">
        <v>766</v>
      </c>
      <c r="C52" s="28" t="s">
        <v>767</v>
      </c>
    </row>
    <row r="53" spans="1:3" ht="15.6" x14ac:dyDescent="0.3">
      <c r="A53" s="37">
        <v>41</v>
      </c>
      <c r="B53" s="28" t="s">
        <v>768</v>
      </c>
      <c r="C53" s="28" t="s">
        <v>769</v>
      </c>
    </row>
    <row r="54" spans="1:3" ht="15.6" x14ac:dyDescent="0.3">
      <c r="A54" s="37">
        <v>42</v>
      </c>
      <c r="B54" s="28" t="s">
        <v>770</v>
      </c>
      <c r="C54" s="28" t="s">
        <v>771</v>
      </c>
    </row>
    <row r="55" spans="1:3" ht="15.6" x14ac:dyDescent="0.3">
      <c r="A55" s="37">
        <v>43</v>
      </c>
      <c r="B55" s="28" t="s">
        <v>772</v>
      </c>
      <c r="C55" s="28" t="s">
        <v>773</v>
      </c>
    </row>
    <row r="56" spans="1:3" ht="15.6" x14ac:dyDescent="0.3">
      <c r="A56" s="37">
        <v>44</v>
      </c>
      <c r="B56" s="28" t="s">
        <v>774</v>
      </c>
      <c r="C56" s="28" t="s">
        <v>775</v>
      </c>
    </row>
    <row r="57" spans="1:3" ht="15.6" x14ac:dyDescent="0.3">
      <c r="A57" s="37">
        <v>45</v>
      </c>
      <c r="B57" s="28" t="s">
        <v>776</v>
      </c>
      <c r="C57" s="28" t="s">
        <v>777</v>
      </c>
    </row>
    <row r="58" spans="1:3" ht="15.6" x14ac:dyDescent="0.3">
      <c r="A58" s="37">
        <v>46</v>
      </c>
      <c r="B58" s="28" t="s">
        <v>778</v>
      </c>
      <c r="C58" s="28" t="s">
        <v>779</v>
      </c>
    </row>
    <row r="59" spans="1:3" ht="15.6" x14ac:dyDescent="0.3">
      <c r="A59" s="37">
        <v>47</v>
      </c>
      <c r="B59" s="28" t="s">
        <v>780</v>
      </c>
      <c r="C59" s="28" t="s">
        <v>781</v>
      </c>
    </row>
    <row r="60" spans="1:3" ht="15.6" x14ac:dyDescent="0.3">
      <c r="A60" s="37">
        <v>48</v>
      </c>
      <c r="B60" s="28" t="s">
        <v>782</v>
      </c>
      <c r="C60" s="28" t="s">
        <v>783</v>
      </c>
    </row>
    <row r="61" spans="1:3" ht="15.6" x14ac:dyDescent="0.3">
      <c r="A61" s="37">
        <v>49</v>
      </c>
      <c r="B61" s="28" t="s">
        <v>784</v>
      </c>
      <c r="C61" s="28" t="s">
        <v>785</v>
      </c>
    </row>
    <row r="62" spans="1:3" ht="15.6" x14ac:dyDescent="0.3">
      <c r="A62" s="37">
        <v>50</v>
      </c>
      <c r="B62" s="28" t="s">
        <v>786</v>
      </c>
      <c r="C62" s="28" t="s">
        <v>787</v>
      </c>
    </row>
    <row r="63" spans="1:3" ht="15.6" x14ac:dyDescent="0.3">
      <c r="A63" s="37">
        <v>51</v>
      </c>
      <c r="B63" s="28" t="s">
        <v>788</v>
      </c>
      <c r="C63" s="28" t="s">
        <v>789</v>
      </c>
    </row>
    <row r="64" spans="1:3" ht="15.6" x14ac:dyDescent="0.3">
      <c r="A64" s="37">
        <v>52</v>
      </c>
      <c r="B64" s="28" t="s">
        <v>790</v>
      </c>
      <c r="C64" s="28" t="s">
        <v>791</v>
      </c>
    </row>
    <row r="65" spans="1:3" ht="15.6" x14ac:dyDescent="0.3">
      <c r="A65" s="37">
        <v>53</v>
      </c>
      <c r="B65" s="28" t="s">
        <v>792</v>
      </c>
      <c r="C65" s="28" t="s">
        <v>793</v>
      </c>
    </row>
    <row r="66" spans="1:3" ht="15.6" x14ac:dyDescent="0.3">
      <c r="A66" s="37">
        <v>54</v>
      </c>
      <c r="B66" s="28" t="s">
        <v>794</v>
      </c>
      <c r="C66" s="28" t="s">
        <v>795</v>
      </c>
    </row>
    <row r="67" spans="1:3" ht="15.6" x14ac:dyDescent="0.3">
      <c r="A67" s="37">
        <v>55</v>
      </c>
      <c r="B67" s="28" t="s">
        <v>796</v>
      </c>
      <c r="C67" s="28" t="s">
        <v>797</v>
      </c>
    </row>
    <row r="68" spans="1:3" ht="15.6" x14ac:dyDescent="0.3">
      <c r="A68" s="37">
        <v>56</v>
      </c>
      <c r="B68" s="28" t="s">
        <v>798</v>
      </c>
      <c r="C68" s="28" t="s">
        <v>799</v>
      </c>
    </row>
    <row r="69" spans="1:3" ht="15.6" x14ac:dyDescent="0.3">
      <c r="A69" s="37">
        <v>57</v>
      </c>
      <c r="B69" s="28" t="s">
        <v>800</v>
      </c>
      <c r="C69" s="28" t="s">
        <v>801</v>
      </c>
    </row>
    <row r="70" spans="1:3" ht="15.6" x14ac:dyDescent="0.3">
      <c r="A70" s="37">
        <v>58</v>
      </c>
      <c r="B70" s="28" t="s">
        <v>802</v>
      </c>
      <c r="C70" s="28" t="s">
        <v>803</v>
      </c>
    </row>
    <row r="71" spans="1:3" ht="15.6" x14ac:dyDescent="0.3">
      <c r="A71" s="37">
        <v>59</v>
      </c>
      <c r="B71" s="28" t="s">
        <v>804</v>
      </c>
      <c r="C71" s="28" t="s">
        <v>805</v>
      </c>
    </row>
    <row r="72" spans="1:3" ht="15.6" x14ac:dyDescent="0.3">
      <c r="A72" s="37">
        <v>60</v>
      </c>
      <c r="B72" s="28" t="s">
        <v>806</v>
      </c>
      <c r="C72" s="28" t="s">
        <v>807</v>
      </c>
    </row>
    <row r="77" spans="1:3" ht="18" x14ac:dyDescent="0.35">
      <c r="B77" s="35"/>
      <c r="C77" s="98"/>
    </row>
    <row r="81" spans="2:2" ht="15.6" x14ac:dyDescent="0.3">
      <c r="B81" s="43"/>
    </row>
  </sheetData>
  <mergeCells count="2">
    <mergeCell ref="A4:C5"/>
    <mergeCell ref="I7:M7"/>
  </mergeCells>
  <conditionalFormatting sqref="C13:C72">
    <cfRule type="duplicateValues" dxfId="0" priority="1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DE9B-A3C0-4634-A83E-E936BDE09AE6}">
  <dimension ref="A1:M36"/>
  <sheetViews>
    <sheetView view="pageBreakPreview" zoomScaleNormal="100" zoomScaleSheetLayoutView="100" workbookViewId="0">
      <selection activeCell="F5" sqref="F5"/>
    </sheetView>
  </sheetViews>
  <sheetFormatPr defaultRowHeight="14.4" x14ac:dyDescent="0.3"/>
  <cols>
    <col min="1" max="1" width="6.6640625" customWidth="1"/>
    <col min="2" max="2" width="15.88671875" customWidth="1"/>
    <col min="3" max="3" width="97.5546875" customWidth="1"/>
    <col min="4" max="4" width="14.44140625" customWidth="1"/>
  </cols>
  <sheetData>
    <row r="1" spans="1:13" ht="15.6" x14ac:dyDescent="0.3">
      <c r="C1" s="5"/>
    </row>
    <row r="2" spans="1:13" ht="15.6" x14ac:dyDescent="0.3">
      <c r="C2" s="5"/>
    </row>
    <row r="4" spans="1:13" ht="18" x14ac:dyDescent="0.3">
      <c r="A4" s="151" t="s">
        <v>3</v>
      </c>
      <c r="B4" s="152"/>
      <c r="C4" s="152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43.2" customHeight="1" x14ac:dyDescent="0.3">
      <c r="A5" s="152"/>
      <c r="B5" s="152"/>
      <c r="C5" s="152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8" x14ac:dyDescent="0.3">
      <c r="A6" s="10"/>
      <c r="B6" s="10"/>
      <c r="C6" s="4" t="s">
        <v>4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6" x14ac:dyDescent="0.3">
      <c r="I7" s="153"/>
      <c r="J7" s="153"/>
      <c r="K7" s="153"/>
      <c r="L7" s="153"/>
      <c r="M7" s="153"/>
    </row>
    <row r="9" spans="1:13" ht="15.6" x14ac:dyDescent="0.3">
      <c r="C9" s="36" t="s">
        <v>808</v>
      </c>
      <c r="D9" s="9"/>
      <c r="E9" s="9"/>
      <c r="F9" s="9"/>
      <c r="G9" s="9"/>
      <c r="H9" s="11"/>
      <c r="I9" s="11"/>
      <c r="J9" s="11"/>
      <c r="K9" s="11"/>
      <c r="L9" s="11"/>
      <c r="M9" s="11"/>
    </row>
    <row r="10" spans="1:13" ht="15.6" x14ac:dyDescent="0.3">
      <c r="C10" s="9"/>
      <c r="D10" s="9"/>
      <c r="E10" s="9"/>
      <c r="F10" s="9"/>
      <c r="G10" s="9"/>
      <c r="H10" s="11"/>
      <c r="I10" s="11"/>
      <c r="J10" s="11"/>
      <c r="K10" s="11"/>
      <c r="L10" s="11"/>
      <c r="M10" s="11"/>
    </row>
    <row r="11" spans="1:13" ht="15" thickBot="1" x14ac:dyDescent="0.35"/>
    <row r="12" spans="1:13" ht="16.2" thickBot="1" x14ac:dyDescent="0.35">
      <c r="A12" s="6" t="s">
        <v>0</v>
      </c>
      <c r="B12" s="7" t="s">
        <v>1</v>
      </c>
      <c r="C12" s="7" t="s">
        <v>2</v>
      </c>
    </row>
    <row r="13" spans="1:13" ht="15.6" x14ac:dyDescent="0.3">
      <c r="A13" s="37">
        <v>1</v>
      </c>
      <c r="B13" s="99" t="s">
        <v>809</v>
      </c>
      <c r="C13" s="66" t="s">
        <v>810</v>
      </c>
    </row>
    <row r="14" spans="1:13" s="8" customFormat="1" ht="15.6" x14ac:dyDescent="0.3">
      <c r="A14" s="39">
        <v>2</v>
      </c>
      <c r="B14" s="99" t="s">
        <v>811</v>
      </c>
      <c r="C14" s="66" t="s">
        <v>812</v>
      </c>
    </row>
    <row r="15" spans="1:13" ht="15.6" x14ac:dyDescent="0.3">
      <c r="A15" s="39">
        <v>3</v>
      </c>
      <c r="B15" s="99" t="s">
        <v>813</v>
      </c>
      <c r="C15" s="66" t="s">
        <v>814</v>
      </c>
    </row>
    <row r="16" spans="1:13" ht="15.6" x14ac:dyDescent="0.3">
      <c r="A16" s="39">
        <v>4</v>
      </c>
      <c r="B16" s="99" t="s">
        <v>815</v>
      </c>
      <c r="C16" s="66" t="s">
        <v>816</v>
      </c>
    </row>
    <row r="17" spans="1:3" ht="15.6" x14ac:dyDescent="0.3">
      <c r="A17" s="39">
        <v>5</v>
      </c>
      <c r="B17" s="99" t="s">
        <v>817</v>
      </c>
      <c r="C17" s="66" t="s">
        <v>818</v>
      </c>
    </row>
    <row r="18" spans="1:3" ht="15.6" x14ac:dyDescent="0.3">
      <c r="A18" s="39">
        <v>6</v>
      </c>
      <c r="B18" s="99" t="s">
        <v>819</v>
      </c>
      <c r="C18" s="66" t="s">
        <v>820</v>
      </c>
    </row>
    <row r="19" spans="1:3" ht="15.6" x14ac:dyDescent="0.3">
      <c r="A19" s="39">
        <v>7</v>
      </c>
      <c r="B19" s="99" t="s">
        <v>821</v>
      </c>
      <c r="C19" s="66" t="s">
        <v>822</v>
      </c>
    </row>
    <row r="20" spans="1:3" ht="15.6" x14ac:dyDescent="0.3">
      <c r="A20" s="39">
        <v>8</v>
      </c>
      <c r="B20" s="99" t="s">
        <v>823</v>
      </c>
      <c r="C20" s="66" t="s">
        <v>824</v>
      </c>
    </row>
    <row r="21" spans="1:3" ht="15.6" x14ac:dyDescent="0.3">
      <c r="A21" s="39">
        <v>9</v>
      </c>
      <c r="B21" s="99" t="s">
        <v>825</v>
      </c>
      <c r="C21" s="66" t="s">
        <v>826</v>
      </c>
    </row>
    <row r="22" spans="1:3" ht="15.6" x14ac:dyDescent="0.3">
      <c r="A22" s="39">
        <v>10</v>
      </c>
      <c r="B22" s="99" t="s">
        <v>827</v>
      </c>
      <c r="C22" s="66" t="s">
        <v>828</v>
      </c>
    </row>
    <row r="23" spans="1:3" ht="15.6" x14ac:dyDescent="0.3">
      <c r="A23" s="39">
        <v>11</v>
      </c>
      <c r="B23" s="99" t="s">
        <v>829</v>
      </c>
      <c r="C23" s="66" t="s">
        <v>830</v>
      </c>
    </row>
    <row r="24" spans="1:3" ht="15.6" x14ac:dyDescent="0.3">
      <c r="A24" s="39">
        <v>12</v>
      </c>
      <c r="B24" s="99" t="s">
        <v>831</v>
      </c>
      <c r="C24" s="66" t="s">
        <v>832</v>
      </c>
    </row>
    <row r="25" spans="1:3" ht="15.6" x14ac:dyDescent="0.3">
      <c r="A25" s="39">
        <v>13</v>
      </c>
      <c r="B25" s="99" t="s">
        <v>833</v>
      </c>
      <c r="C25" s="66" t="s">
        <v>834</v>
      </c>
    </row>
    <row r="26" spans="1:3" ht="15.6" x14ac:dyDescent="0.3">
      <c r="A26" s="39">
        <v>14</v>
      </c>
      <c r="B26" s="99" t="s">
        <v>835</v>
      </c>
      <c r="C26" s="66" t="s">
        <v>836</v>
      </c>
    </row>
    <row r="27" spans="1:3" ht="15.6" x14ac:dyDescent="0.3">
      <c r="A27" s="39">
        <v>15</v>
      </c>
      <c r="B27" s="99" t="s">
        <v>837</v>
      </c>
      <c r="C27" s="66" t="s">
        <v>838</v>
      </c>
    </row>
    <row r="28" spans="1:3" ht="15.6" x14ac:dyDescent="0.3">
      <c r="A28" s="39">
        <v>16</v>
      </c>
      <c r="B28" s="99" t="s">
        <v>839</v>
      </c>
      <c r="C28" s="66" t="s">
        <v>840</v>
      </c>
    </row>
    <row r="32" spans="1:3" s="100" customFormat="1" ht="17.399999999999999" x14ac:dyDescent="0.3">
      <c r="B32" s="63"/>
    </row>
    <row r="35" spans="2:3" x14ac:dyDescent="0.3">
      <c r="C35" t="s">
        <v>841</v>
      </c>
    </row>
    <row r="36" spans="2:3" ht="15.6" x14ac:dyDescent="0.3">
      <c r="B36" s="43"/>
    </row>
  </sheetData>
  <mergeCells count="2">
    <mergeCell ref="A4:C5"/>
    <mergeCell ref="I7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DC154-CD2D-43A5-8EDB-5F1F52FABA1F}">
  <dimension ref="A1:M24"/>
  <sheetViews>
    <sheetView view="pageBreakPreview" zoomScaleNormal="100" zoomScaleSheetLayoutView="100" workbookViewId="0">
      <selection activeCell="F14" sqref="F14"/>
    </sheetView>
  </sheetViews>
  <sheetFormatPr defaultRowHeight="14.4" x14ac:dyDescent="0.3"/>
  <cols>
    <col min="1" max="1" width="6.6640625" customWidth="1"/>
    <col min="2" max="2" width="15.88671875" customWidth="1"/>
    <col min="3" max="3" width="102.6640625" customWidth="1"/>
  </cols>
  <sheetData>
    <row r="1" spans="1:13" ht="15.6" x14ac:dyDescent="0.3">
      <c r="C1" s="5"/>
    </row>
    <row r="2" spans="1:13" ht="15.6" x14ac:dyDescent="0.3">
      <c r="C2" s="5"/>
    </row>
    <row r="4" spans="1:13" ht="18" x14ac:dyDescent="0.3">
      <c r="A4" s="151" t="s">
        <v>3</v>
      </c>
      <c r="B4" s="152"/>
      <c r="C4" s="152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43.2" customHeight="1" x14ac:dyDescent="0.3">
      <c r="A5" s="152"/>
      <c r="B5" s="152"/>
      <c r="C5" s="152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8" x14ac:dyDescent="0.3">
      <c r="A6" s="10"/>
      <c r="B6" s="10"/>
      <c r="C6" s="4" t="s">
        <v>4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6" x14ac:dyDescent="0.3">
      <c r="I7" s="153"/>
      <c r="J7" s="153"/>
      <c r="K7" s="153"/>
      <c r="L7" s="153"/>
      <c r="M7" s="153"/>
    </row>
    <row r="9" spans="1:13" ht="15.6" x14ac:dyDescent="0.3">
      <c r="C9" s="36" t="s">
        <v>842</v>
      </c>
      <c r="D9" s="9"/>
      <c r="E9" s="9"/>
      <c r="F9" s="9"/>
      <c r="G9" s="9"/>
      <c r="H9" s="11"/>
      <c r="I9" s="11"/>
      <c r="J9" s="11"/>
      <c r="K9" s="11"/>
      <c r="L9" s="11"/>
      <c r="M9" s="11"/>
    </row>
    <row r="10" spans="1:13" ht="15.6" x14ac:dyDescent="0.3">
      <c r="C10" s="9"/>
      <c r="D10" s="9"/>
      <c r="E10" s="9"/>
      <c r="F10" s="9"/>
      <c r="G10" s="9"/>
      <c r="H10" s="11"/>
      <c r="I10" s="11"/>
      <c r="J10" s="11"/>
      <c r="K10" s="11"/>
      <c r="L10" s="11"/>
      <c r="M10" s="11"/>
    </row>
    <row r="11" spans="1:13" ht="15" thickBot="1" x14ac:dyDescent="0.35"/>
    <row r="12" spans="1:13" ht="15.6" x14ac:dyDescent="0.3">
      <c r="A12" s="72" t="s">
        <v>0</v>
      </c>
      <c r="B12" s="73" t="s">
        <v>1</v>
      </c>
      <c r="C12" s="73" t="s">
        <v>2</v>
      </c>
    </row>
    <row r="13" spans="1:13" s="8" customFormat="1" x14ac:dyDescent="0.3">
      <c r="A13" s="101">
        <v>1</v>
      </c>
      <c r="B13" s="101" t="s">
        <v>843</v>
      </c>
      <c r="C13" s="102" t="s">
        <v>844</v>
      </c>
    </row>
    <row r="14" spans="1:13" x14ac:dyDescent="0.3">
      <c r="A14" s="101">
        <v>2</v>
      </c>
      <c r="B14" s="101" t="s">
        <v>845</v>
      </c>
      <c r="C14" s="102" t="s">
        <v>846</v>
      </c>
    </row>
    <row r="15" spans="1:13" x14ac:dyDescent="0.3">
      <c r="A15" s="101">
        <v>3</v>
      </c>
      <c r="B15" s="101" t="s">
        <v>847</v>
      </c>
      <c r="C15" s="102" t="s">
        <v>848</v>
      </c>
    </row>
    <row r="16" spans="1:13" x14ac:dyDescent="0.3">
      <c r="A16" s="101">
        <v>4</v>
      </c>
      <c r="B16" s="101" t="s">
        <v>849</v>
      </c>
      <c r="C16" s="102" t="s">
        <v>850</v>
      </c>
    </row>
    <row r="17" spans="1:3" x14ac:dyDescent="0.3">
      <c r="A17" s="101">
        <v>5</v>
      </c>
      <c r="B17" s="101" t="s">
        <v>851</v>
      </c>
      <c r="C17" s="102" t="s">
        <v>852</v>
      </c>
    </row>
    <row r="18" spans="1:3" x14ac:dyDescent="0.3">
      <c r="A18" s="101">
        <v>6</v>
      </c>
      <c r="B18" s="101" t="s">
        <v>853</v>
      </c>
      <c r="C18" s="102" t="s">
        <v>854</v>
      </c>
    </row>
    <row r="19" spans="1:3" ht="17.399999999999999" customHeight="1" x14ac:dyDescent="0.3">
      <c r="A19" s="101">
        <v>7</v>
      </c>
      <c r="B19" s="101" t="s">
        <v>855</v>
      </c>
      <c r="C19" s="102" t="s">
        <v>856</v>
      </c>
    </row>
    <row r="20" spans="1:3" x14ac:dyDescent="0.3">
      <c r="A20" s="101">
        <v>8</v>
      </c>
      <c r="B20" s="101" t="s">
        <v>857</v>
      </c>
      <c r="C20" s="102" t="s">
        <v>858</v>
      </c>
    </row>
    <row r="21" spans="1:3" x14ac:dyDescent="0.3">
      <c r="A21" s="101">
        <v>9</v>
      </c>
      <c r="B21" s="101" t="s">
        <v>859</v>
      </c>
      <c r="C21" s="102" t="s">
        <v>860</v>
      </c>
    </row>
    <row r="22" spans="1:3" x14ac:dyDescent="0.3">
      <c r="A22" s="101">
        <v>10</v>
      </c>
      <c r="B22" s="101" t="s">
        <v>861</v>
      </c>
      <c r="C22" s="102" t="s">
        <v>862</v>
      </c>
    </row>
    <row r="23" spans="1:3" x14ac:dyDescent="0.3">
      <c r="A23" s="101">
        <v>11</v>
      </c>
      <c r="B23" s="101" t="s">
        <v>863</v>
      </c>
      <c r="C23" s="102" t="s">
        <v>864</v>
      </c>
    </row>
    <row r="24" spans="1:3" ht="17.25" customHeight="1" x14ac:dyDescent="0.3">
      <c r="A24" s="101">
        <v>12</v>
      </c>
      <c r="B24" s="101" t="s">
        <v>865</v>
      </c>
      <c r="C24" s="102" t="s">
        <v>866</v>
      </c>
    </row>
  </sheetData>
  <mergeCells count="2">
    <mergeCell ref="A4:C5"/>
    <mergeCell ref="I7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67C29-0048-4FE2-AF54-59F1A6C8EF64}">
  <dimension ref="A1:M28"/>
  <sheetViews>
    <sheetView view="pageBreakPreview" zoomScaleNormal="100" zoomScaleSheetLayoutView="100" workbookViewId="0">
      <selection activeCell="I33" sqref="I33"/>
    </sheetView>
  </sheetViews>
  <sheetFormatPr defaultRowHeight="14.4" x14ac:dyDescent="0.3"/>
  <cols>
    <col min="1" max="1" width="6.6640625" customWidth="1"/>
    <col min="2" max="2" width="15.88671875" customWidth="1"/>
    <col min="3" max="3" width="99.6640625" customWidth="1"/>
  </cols>
  <sheetData>
    <row r="1" spans="1:13" ht="15.6" x14ac:dyDescent="0.3">
      <c r="C1" s="5"/>
    </row>
    <row r="2" spans="1:13" ht="15.6" x14ac:dyDescent="0.3">
      <c r="C2" s="5"/>
    </row>
    <row r="4" spans="1:13" ht="18" x14ac:dyDescent="0.3">
      <c r="A4" s="151" t="s">
        <v>3</v>
      </c>
      <c r="B4" s="152"/>
      <c r="C4" s="152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43.2" customHeight="1" x14ac:dyDescent="0.3">
      <c r="A5" s="152"/>
      <c r="B5" s="152"/>
      <c r="C5" s="152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8" x14ac:dyDescent="0.3">
      <c r="A6" s="10"/>
      <c r="B6" s="10"/>
      <c r="C6" s="4" t="s">
        <v>4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6" x14ac:dyDescent="0.3">
      <c r="I7" s="153"/>
      <c r="J7" s="153"/>
      <c r="K7" s="153"/>
      <c r="L7" s="153"/>
      <c r="M7" s="153"/>
    </row>
    <row r="9" spans="1:13" ht="15.6" x14ac:dyDescent="0.3">
      <c r="C9" s="36" t="s">
        <v>867</v>
      </c>
      <c r="D9" s="9"/>
      <c r="E9" s="9"/>
      <c r="F9" s="9"/>
      <c r="G9" s="9"/>
      <c r="H9" s="11"/>
      <c r="I9" s="11"/>
      <c r="J9" s="11"/>
      <c r="K9" s="11"/>
      <c r="L9" s="11"/>
      <c r="M9" s="11"/>
    </row>
    <row r="10" spans="1:13" ht="15.6" x14ac:dyDescent="0.3">
      <c r="C10" s="9"/>
      <c r="D10" s="9"/>
      <c r="E10" s="9"/>
      <c r="F10" s="9"/>
      <c r="G10" s="9"/>
      <c r="H10" s="11"/>
      <c r="I10" s="11"/>
      <c r="J10" s="11"/>
      <c r="K10" s="11"/>
      <c r="L10" s="11"/>
      <c r="M10" s="11"/>
    </row>
    <row r="11" spans="1:13" ht="15" thickBot="1" x14ac:dyDescent="0.35"/>
    <row r="12" spans="1:13" ht="16.2" thickBot="1" x14ac:dyDescent="0.35">
      <c r="A12" s="6" t="s">
        <v>0</v>
      </c>
      <c r="B12" s="7" t="s">
        <v>1</v>
      </c>
      <c r="C12" s="7" t="s">
        <v>2</v>
      </c>
    </row>
    <row r="13" spans="1:13" ht="15.6" x14ac:dyDescent="0.3">
      <c r="A13" s="37">
        <v>1</v>
      </c>
      <c r="B13" s="66" t="s">
        <v>868</v>
      </c>
      <c r="C13" s="66" t="s">
        <v>869</v>
      </c>
    </row>
    <row r="14" spans="1:13" s="8" customFormat="1" x14ac:dyDescent="0.3">
      <c r="A14" s="103">
        <v>2</v>
      </c>
      <c r="B14" s="66" t="s">
        <v>870</v>
      </c>
      <c r="C14" s="66" t="s">
        <v>871</v>
      </c>
    </row>
    <row r="15" spans="1:13" x14ac:dyDescent="0.3">
      <c r="A15" s="103">
        <v>3</v>
      </c>
      <c r="B15" s="66" t="s">
        <v>872</v>
      </c>
      <c r="C15" s="66" t="s">
        <v>873</v>
      </c>
    </row>
    <row r="16" spans="1:13" x14ac:dyDescent="0.3">
      <c r="A16" s="103">
        <v>4</v>
      </c>
      <c r="B16" s="66" t="s">
        <v>874</v>
      </c>
      <c r="C16" s="66" t="s">
        <v>875</v>
      </c>
    </row>
    <row r="17" spans="1:3" x14ac:dyDescent="0.3">
      <c r="A17" s="103">
        <v>5</v>
      </c>
      <c r="B17" s="66" t="s">
        <v>876</v>
      </c>
      <c r="C17" s="66" t="s">
        <v>877</v>
      </c>
    </row>
    <row r="18" spans="1:3" x14ac:dyDescent="0.3">
      <c r="A18" s="103">
        <v>6</v>
      </c>
      <c r="B18" s="66" t="s">
        <v>878</v>
      </c>
      <c r="C18" s="66" t="s">
        <v>879</v>
      </c>
    </row>
    <row r="19" spans="1:3" x14ac:dyDescent="0.3">
      <c r="A19" s="103">
        <v>7</v>
      </c>
      <c r="B19" s="66" t="s">
        <v>880</v>
      </c>
      <c r="C19" s="66" t="s">
        <v>881</v>
      </c>
    </row>
    <row r="20" spans="1:3" x14ac:dyDescent="0.3">
      <c r="A20" s="103">
        <v>8</v>
      </c>
      <c r="B20" s="66" t="s">
        <v>882</v>
      </c>
      <c r="C20" s="66" t="s">
        <v>883</v>
      </c>
    </row>
    <row r="21" spans="1:3" x14ac:dyDescent="0.3">
      <c r="A21" s="103">
        <v>9</v>
      </c>
      <c r="B21" s="66" t="s">
        <v>884</v>
      </c>
      <c r="C21" s="66" t="s">
        <v>885</v>
      </c>
    </row>
    <row r="22" spans="1:3" x14ac:dyDescent="0.3">
      <c r="A22" s="103">
        <v>10</v>
      </c>
      <c r="B22" s="66" t="s">
        <v>886</v>
      </c>
      <c r="C22" s="66" t="s">
        <v>887</v>
      </c>
    </row>
    <row r="25" spans="1:3" ht="18" x14ac:dyDescent="0.35">
      <c r="B25" s="168"/>
      <c r="C25" s="169"/>
    </row>
    <row r="28" spans="1:3" x14ac:dyDescent="0.3">
      <c r="A28" s="170"/>
      <c r="B28" s="155"/>
      <c r="C28" s="155"/>
    </row>
  </sheetData>
  <mergeCells count="4">
    <mergeCell ref="A4:C5"/>
    <mergeCell ref="I7:M7"/>
    <mergeCell ref="B25:C25"/>
    <mergeCell ref="A28:C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5E642-40BE-441B-9466-A1B70C232C23}">
  <dimension ref="A1:M29"/>
  <sheetViews>
    <sheetView view="pageBreakPreview" zoomScaleNormal="100" zoomScaleSheetLayoutView="100" workbookViewId="0">
      <selection activeCell="C32" sqref="C32"/>
    </sheetView>
  </sheetViews>
  <sheetFormatPr defaultRowHeight="14.4" x14ac:dyDescent="0.3"/>
  <cols>
    <col min="1" max="1" width="6.6640625" customWidth="1"/>
    <col min="2" max="2" width="15.88671875" customWidth="1"/>
    <col min="3" max="3" width="97.5546875" customWidth="1"/>
  </cols>
  <sheetData>
    <row r="1" spans="1:13" ht="15.6" x14ac:dyDescent="0.3">
      <c r="C1" s="5"/>
    </row>
    <row r="2" spans="1:13" ht="15.6" x14ac:dyDescent="0.3">
      <c r="C2" s="5"/>
    </row>
    <row r="4" spans="1:13" ht="18" x14ac:dyDescent="0.3">
      <c r="A4" s="151" t="s">
        <v>3</v>
      </c>
      <c r="B4" s="152"/>
      <c r="C4" s="152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43.2" customHeight="1" x14ac:dyDescent="0.3">
      <c r="A5" s="152"/>
      <c r="B5" s="152"/>
      <c r="C5" s="152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8" x14ac:dyDescent="0.3">
      <c r="A6" s="10"/>
      <c r="B6" s="10"/>
      <c r="C6" s="4" t="s">
        <v>4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6" x14ac:dyDescent="0.3">
      <c r="I7" s="153"/>
      <c r="J7" s="153"/>
      <c r="K7" s="153"/>
      <c r="L7" s="153"/>
      <c r="M7" s="153"/>
    </row>
    <row r="9" spans="1:13" ht="15.6" x14ac:dyDescent="0.3">
      <c r="C9" s="36" t="s">
        <v>888</v>
      </c>
      <c r="D9" s="9"/>
      <c r="E9" s="9"/>
      <c r="F9" s="9"/>
      <c r="G9" s="9"/>
      <c r="H9" s="11"/>
      <c r="I9" s="11"/>
      <c r="J9" s="11"/>
      <c r="K9" s="11"/>
      <c r="L9" s="11"/>
      <c r="M9" s="11"/>
    </row>
    <row r="10" spans="1:13" ht="15.6" x14ac:dyDescent="0.3">
      <c r="C10" s="9"/>
      <c r="D10" s="9"/>
      <c r="E10" s="9"/>
      <c r="F10" s="9"/>
      <c r="G10" s="9"/>
      <c r="H10" s="11"/>
      <c r="I10" s="11"/>
      <c r="J10" s="11"/>
      <c r="K10" s="11"/>
      <c r="L10" s="11"/>
      <c r="M10" s="11"/>
    </row>
    <row r="11" spans="1:13" ht="15" thickBot="1" x14ac:dyDescent="0.35"/>
    <row r="12" spans="1:13" ht="16.2" thickBot="1" x14ac:dyDescent="0.35">
      <c r="A12" s="6" t="s">
        <v>0</v>
      </c>
      <c r="B12" s="7" t="s">
        <v>1</v>
      </c>
      <c r="C12" s="7" t="s">
        <v>2</v>
      </c>
    </row>
    <row r="13" spans="1:13" x14ac:dyDescent="0.3">
      <c r="A13" s="105">
        <v>1</v>
      </c>
      <c r="B13" s="12" t="s">
        <v>889</v>
      </c>
      <c r="C13" s="13" t="s">
        <v>890</v>
      </c>
    </row>
    <row r="14" spans="1:13" x14ac:dyDescent="0.3">
      <c r="A14" s="105">
        <v>2</v>
      </c>
      <c r="B14" s="12" t="s">
        <v>891</v>
      </c>
      <c r="C14" s="13" t="s">
        <v>892</v>
      </c>
    </row>
    <row r="15" spans="1:13" x14ac:dyDescent="0.3">
      <c r="A15" s="105">
        <v>3</v>
      </c>
      <c r="B15" s="12" t="s">
        <v>893</v>
      </c>
      <c r="C15" s="13" t="s">
        <v>894</v>
      </c>
    </row>
    <row r="16" spans="1:13" ht="15.6" x14ac:dyDescent="0.3">
      <c r="A16" s="39">
        <v>4</v>
      </c>
      <c r="B16" s="12" t="s">
        <v>895</v>
      </c>
      <c r="C16" s="13" t="s">
        <v>896</v>
      </c>
    </row>
    <row r="17" spans="1:3" x14ac:dyDescent="0.3">
      <c r="A17" s="105">
        <v>5</v>
      </c>
      <c r="B17" s="12" t="s">
        <v>897</v>
      </c>
      <c r="C17" s="13" t="s">
        <v>898</v>
      </c>
    </row>
    <row r="18" spans="1:3" ht="15.6" x14ac:dyDescent="0.3">
      <c r="A18" s="39">
        <v>6</v>
      </c>
      <c r="B18" s="12" t="s">
        <v>899</v>
      </c>
      <c r="C18" s="13" t="s">
        <v>900</v>
      </c>
    </row>
    <row r="19" spans="1:3" ht="15.6" x14ac:dyDescent="0.3">
      <c r="A19" s="39">
        <v>7</v>
      </c>
      <c r="B19" s="12" t="s">
        <v>901</v>
      </c>
      <c r="C19" s="13" t="s">
        <v>902</v>
      </c>
    </row>
    <row r="20" spans="1:3" x14ac:dyDescent="0.3">
      <c r="A20" s="105">
        <v>8</v>
      </c>
      <c r="B20" s="12" t="s">
        <v>903</v>
      </c>
      <c r="C20" s="13" t="s">
        <v>904</v>
      </c>
    </row>
    <row r="21" spans="1:3" ht="15.6" x14ac:dyDescent="0.3">
      <c r="A21" s="39">
        <v>9</v>
      </c>
      <c r="B21" s="12" t="s">
        <v>905</v>
      </c>
      <c r="C21" s="13" t="s">
        <v>906</v>
      </c>
    </row>
    <row r="22" spans="1:3" x14ac:dyDescent="0.3">
      <c r="A22" s="105">
        <v>10</v>
      </c>
      <c r="B22" s="12" t="s">
        <v>907</v>
      </c>
      <c r="C22" s="13" t="s">
        <v>908</v>
      </c>
    </row>
    <row r="23" spans="1:3" ht="18" customHeight="1" x14ac:dyDescent="0.3">
      <c r="A23" s="105">
        <v>11</v>
      </c>
      <c r="B23" s="12" t="s">
        <v>909</v>
      </c>
      <c r="C23" s="13" t="s">
        <v>910</v>
      </c>
    </row>
    <row r="24" spans="1:3" x14ac:dyDescent="0.3">
      <c r="A24" s="105">
        <v>12</v>
      </c>
      <c r="B24" s="12" t="s">
        <v>911</v>
      </c>
      <c r="C24" s="13" t="s">
        <v>912</v>
      </c>
    </row>
    <row r="25" spans="1:3" x14ac:dyDescent="0.3">
      <c r="A25" s="106">
        <v>13</v>
      </c>
      <c r="B25" s="107" t="s">
        <v>913</v>
      </c>
      <c r="C25" s="13" t="s">
        <v>914</v>
      </c>
    </row>
    <row r="26" spans="1:3" ht="15.6" x14ac:dyDescent="0.3">
      <c r="B26" s="43"/>
    </row>
    <row r="27" spans="1:3" ht="17.399999999999999" x14ac:dyDescent="0.3">
      <c r="A27" s="57"/>
      <c r="B27" s="171"/>
      <c r="C27" s="171"/>
    </row>
    <row r="28" spans="1:3" x14ac:dyDescent="0.3">
      <c r="A28" s="57"/>
      <c r="B28" s="57"/>
      <c r="C28" s="108"/>
    </row>
    <row r="29" spans="1:3" x14ac:dyDescent="0.3">
      <c r="A29" s="57"/>
      <c r="B29" s="172"/>
      <c r="C29" s="172"/>
    </row>
  </sheetData>
  <mergeCells count="4">
    <mergeCell ref="A4:C5"/>
    <mergeCell ref="I7:M7"/>
    <mergeCell ref="B27:C27"/>
    <mergeCell ref="B29:C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24EC3-C504-4BF5-B73A-03B9D7CCFAEB}">
  <dimension ref="A1:M27"/>
  <sheetViews>
    <sheetView view="pageBreakPreview" zoomScaleNormal="100" zoomScaleSheetLayoutView="100" workbookViewId="0">
      <selection activeCell="E32" sqref="E32"/>
    </sheetView>
  </sheetViews>
  <sheetFormatPr defaultRowHeight="14.4" x14ac:dyDescent="0.3"/>
  <cols>
    <col min="1" max="1" width="6.6640625" customWidth="1"/>
    <col min="2" max="2" width="13.6640625" customWidth="1"/>
    <col min="3" max="3" width="97.5546875" customWidth="1"/>
    <col min="257" max="257" width="6.6640625" customWidth="1"/>
    <col min="258" max="258" width="13.6640625" customWidth="1"/>
    <col min="259" max="259" width="97.5546875" customWidth="1"/>
    <col min="513" max="513" width="6.6640625" customWidth="1"/>
    <col min="514" max="514" width="13.6640625" customWidth="1"/>
    <col min="515" max="515" width="97.5546875" customWidth="1"/>
    <col min="769" max="769" width="6.6640625" customWidth="1"/>
    <col min="770" max="770" width="13.6640625" customWidth="1"/>
    <col min="771" max="771" width="97.5546875" customWidth="1"/>
    <col min="1025" max="1025" width="6.6640625" customWidth="1"/>
    <col min="1026" max="1026" width="13.6640625" customWidth="1"/>
    <col min="1027" max="1027" width="97.5546875" customWidth="1"/>
    <col min="1281" max="1281" width="6.6640625" customWidth="1"/>
    <col min="1282" max="1282" width="13.6640625" customWidth="1"/>
    <col min="1283" max="1283" width="97.5546875" customWidth="1"/>
    <col min="1537" max="1537" width="6.6640625" customWidth="1"/>
    <col min="1538" max="1538" width="13.6640625" customWidth="1"/>
    <col min="1539" max="1539" width="97.5546875" customWidth="1"/>
    <col min="1793" max="1793" width="6.6640625" customWidth="1"/>
    <col min="1794" max="1794" width="13.6640625" customWidth="1"/>
    <col min="1795" max="1795" width="97.5546875" customWidth="1"/>
    <col min="2049" max="2049" width="6.6640625" customWidth="1"/>
    <col min="2050" max="2050" width="13.6640625" customWidth="1"/>
    <col min="2051" max="2051" width="97.5546875" customWidth="1"/>
    <col min="2305" max="2305" width="6.6640625" customWidth="1"/>
    <col min="2306" max="2306" width="13.6640625" customWidth="1"/>
    <col min="2307" max="2307" width="97.5546875" customWidth="1"/>
    <col min="2561" max="2561" width="6.6640625" customWidth="1"/>
    <col min="2562" max="2562" width="13.6640625" customWidth="1"/>
    <col min="2563" max="2563" width="97.5546875" customWidth="1"/>
    <col min="2817" max="2817" width="6.6640625" customWidth="1"/>
    <col min="2818" max="2818" width="13.6640625" customWidth="1"/>
    <col min="2819" max="2819" width="97.5546875" customWidth="1"/>
    <col min="3073" max="3073" width="6.6640625" customWidth="1"/>
    <col min="3074" max="3074" width="13.6640625" customWidth="1"/>
    <col min="3075" max="3075" width="97.5546875" customWidth="1"/>
    <col min="3329" max="3329" width="6.6640625" customWidth="1"/>
    <col min="3330" max="3330" width="13.6640625" customWidth="1"/>
    <col min="3331" max="3331" width="97.5546875" customWidth="1"/>
    <col min="3585" max="3585" width="6.6640625" customWidth="1"/>
    <col min="3586" max="3586" width="13.6640625" customWidth="1"/>
    <col min="3587" max="3587" width="97.5546875" customWidth="1"/>
    <col min="3841" max="3841" width="6.6640625" customWidth="1"/>
    <col min="3842" max="3842" width="13.6640625" customWidth="1"/>
    <col min="3843" max="3843" width="97.5546875" customWidth="1"/>
    <col min="4097" max="4097" width="6.6640625" customWidth="1"/>
    <col min="4098" max="4098" width="13.6640625" customWidth="1"/>
    <col min="4099" max="4099" width="97.5546875" customWidth="1"/>
    <col min="4353" max="4353" width="6.6640625" customWidth="1"/>
    <col min="4354" max="4354" width="13.6640625" customWidth="1"/>
    <col min="4355" max="4355" width="97.5546875" customWidth="1"/>
    <col min="4609" max="4609" width="6.6640625" customWidth="1"/>
    <col min="4610" max="4610" width="13.6640625" customWidth="1"/>
    <col min="4611" max="4611" width="97.5546875" customWidth="1"/>
    <col min="4865" max="4865" width="6.6640625" customWidth="1"/>
    <col min="4866" max="4866" width="13.6640625" customWidth="1"/>
    <col min="4867" max="4867" width="97.5546875" customWidth="1"/>
    <col min="5121" max="5121" width="6.6640625" customWidth="1"/>
    <col min="5122" max="5122" width="13.6640625" customWidth="1"/>
    <col min="5123" max="5123" width="97.5546875" customWidth="1"/>
    <col min="5377" max="5377" width="6.6640625" customWidth="1"/>
    <col min="5378" max="5378" width="13.6640625" customWidth="1"/>
    <col min="5379" max="5379" width="97.5546875" customWidth="1"/>
    <col min="5633" max="5633" width="6.6640625" customWidth="1"/>
    <col min="5634" max="5634" width="13.6640625" customWidth="1"/>
    <col min="5635" max="5635" width="97.5546875" customWidth="1"/>
    <col min="5889" max="5889" width="6.6640625" customWidth="1"/>
    <col min="5890" max="5890" width="13.6640625" customWidth="1"/>
    <col min="5891" max="5891" width="97.5546875" customWidth="1"/>
    <col min="6145" max="6145" width="6.6640625" customWidth="1"/>
    <col min="6146" max="6146" width="13.6640625" customWidth="1"/>
    <col min="6147" max="6147" width="97.5546875" customWidth="1"/>
    <col min="6401" max="6401" width="6.6640625" customWidth="1"/>
    <col min="6402" max="6402" width="13.6640625" customWidth="1"/>
    <col min="6403" max="6403" width="97.5546875" customWidth="1"/>
    <col min="6657" max="6657" width="6.6640625" customWidth="1"/>
    <col min="6658" max="6658" width="13.6640625" customWidth="1"/>
    <col min="6659" max="6659" width="97.5546875" customWidth="1"/>
    <col min="6913" max="6913" width="6.6640625" customWidth="1"/>
    <col min="6914" max="6914" width="13.6640625" customWidth="1"/>
    <col min="6915" max="6915" width="97.5546875" customWidth="1"/>
    <col min="7169" max="7169" width="6.6640625" customWidth="1"/>
    <col min="7170" max="7170" width="13.6640625" customWidth="1"/>
    <col min="7171" max="7171" width="97.5546875" customWidth="1"/>
    <col min="7425" max="7425" width="6.6640625" customWidth="1"/>
    <col min="7426" max="7426" width="13.6640625" customWidth="1"/>
    <col min="7427" max="7427" width="97.5546875" customWidth="1"/>
    <col min="7681" max="7681" width="6.6640625" customWidth="1"/>
    <col min="7682" max="7682" width="13.6640625" customWidth="1"/>
    <col min="7683" max="7683" width="97.5546875" customWidth="1"/>
    <col min="7937" max="7937" width="6.6640625" customWidth="1"/>
    <col min="7938" max="7938" width="13.6640625" customWidth="1"/>
    <col min="7939" max="7939" width="97.5546875" customWidth="1"/>
    <col min="8193" max="8193" width="6.6640625" customWidth="1"/>
    <col min="8194" max="8194" width="13.6640625" customWidth="1"/>
    <col min="8195" max="8195" width="97.5546875" customWidth="1"/>
    <col min="8449" max="8449" width="6.6640625" customWidth="1"/>
    <col min="8450" max="8450" width="13.6640625" customWidth="1"/>
    <col min="8451" max="8451" width="97.5546875" customWidth="1"/>
    <col min="8705" max="8705" width="6.6640625" customWidth="1"/>
    <col min="8706" max="8706" width="13.6640625" customWidth="1"/>
    <col min="8707" max="8707" width="97.5546875" customWidth="1"/>
    <col min="8961" max="8961" width="6.6640625" customWidth="1"/>
    <col min="8962" max="8962" width="13.6640625" customWidth="1"/>
    <col min="8963" max="8963" width="97.5546875" customWidth="1"/>
    <col min="9217" max="9217" width="6.6640625" customWidth="1"/>
    <col min="9218" max="9218" width="13.6640625" customWidth="1"/>
    <col min="9219" max="9219" width="97.5546875" customWidth="1"/>
    <col min="9473" max="9473" width="6.6640625" customWidth="1"/>
    <col min="9474" max="9474" width="13.6640625" customWidth="1"/>
    <col min="9475" max="9475" width="97.5546875" customWidth="1"/>
    <col min="9729" max="9729" width="6.6640625" customWidth="1"/>
    <col min="9730" max="9730" width="13.6640625" customWidth="1"/>
    <col min="9731" max="9731" width="97.5546875" customWidth="1"/>
    <col min="9985" max="9985" width="6.6640625" customWidth="1"/>
    <col min="9986" max="9986" width="13.6640625" customWidth="1"/>
    <col min="9987" max="9987" width="97.5546875" customWidth="1"/>
    <col min="10241" max="10241" width="6.6640625" customWidth="1"/>
    <col min="10242" max="10242" width="13.6640625" customWidth="1"/>
    <col min="10243" max="10243" width="97.5546875" customWidth="1"/>
    <col min="10497" max="10497" width="6.6640625" customWidth="1"/>
    <col min="10498" max="10498" width="13.6640625" customWidth="1"/>
    <col min="10499" max="10499" width="97.5546875" customWidth="1"/>
    <col min="10753" max="10753" width="6.6640625" customWidth="1"/>
    <col min="10754" max="10754" width="13.6640625" customWidth="1"/>
    <col min="10755" max="10755" width="97.5546875" customWidth="1"/>
    <col min="11009" max="11009" width="6.6640625" customWidth="1"/>
    <col min="11010" max="11010" width="13.6640625" customWidth="1"/>
    <col min="11011" max="11011" width="97.5546875" customWidth="1"/>
    <col min="11265" max="11265" width="6.6640625" customWidth="1"/>
    <col min="11266" max="11266" width="13.6640625" customWidth="1"/>
    <col min="11267" max="11267" width="97.5546875" customWidth="1"/>
    <col min="11521" max="11521" width="6.6640625" customWidth="1"/>
    <col min="11522" max="11522" width="13.6640625" customWidth="1"/>
    <col min="11523" max="11523" width="97.5546875" customWidth="1"/>
    <col min="11777" max="11777" width="6.6640625" customWidth="1"/>
    <col min="11778" max="11778" width="13.6640625" customWidth="1"/>
    <col min="11779" max="11779" width="97.5546875" customWidth="1"/>
    <col min="12033" max="12033" width="6.6640625" customWidth="1"/>
    <col min="12034" max="12034" width="13.6640625" customWidth="1"/>
    <col min="12035" max="12035" width="97.5546875" customWidth="1"/>
    <col min="12289" max="12289" width="6.6640625" customWidth="1"/>
    <col min="12290" max="12290" width="13.6640625" customWidth="1"/>
    <col min="12291" max="12291" width="97.5546875" customWidth="1"/>
    <col min="12545" max="12545" width="6.6640625" customWidth="1"/>
    <col min="12546" max="12546" width="13.6640625" customWidth="1"/>
    <col min="12547" max="12547" width="97.5546875" customWidth="1"/>
    <col min="12801" max="12801" width="6.6640625" customWidth="1"/>
    <col min="12802" max="12802" width="13.6640625" customWidth="1"/>
    <col min="12803" max="12803" width="97.5546875" customWidth="1"/>
    <col min="13057" max="13057" width="6.6640625" customWidth="1"/>
    <col min="13058" max="13058" width="13.6640625" customWidth="1"/>
    <col min="13059" max="13059" width="97.5546875" customWidth="1"/>
    <col min="13313" max="13313" width="6.6640625" customWidth="1"/>
    <col min="13314" max="13314" width="13.6640625" customWidth="1"/>
    <col min="13315" max="13315" width="97.5546875" customWidth="1"/>
    <col min="13569" max="13569" width="6.6640625" customWidth="1"/>
    <col min="13570" max="13570" width="13.6640625" customWidth="1"/>
    <col min="13571" max="13571" width="97.5546875" customWidth="1"/>
    <col min="13825" max="13825" width="6.6640625" customWidth="1"/>
    <col min="13826" max="13826" width="13.6640625" customWidth="1"/>
    <col min="13827" max="13827" width="97.5546875" customWidth="1"/>
    <col min="14081" max="14081" width="6.6640625" customWidth="1"/>
    <col min="14082" max="14082" width="13.6640625" customWidth="1"/>
    <col min="14083" max="14083" width="97.5546875" customWidth="1"/>
    <col min="14337" max="14337" width="6.6640625" customWidth="1"/>
    <col min="14338" max="14338" width="13.6640625" customWidth="1"/>
    <col min="14339" max="14339" width="97.5546875" customWidth="1"/>
    <col min="14593" max="14593" width="6.6640625" customWidth="1"/>
    <col min="14594" max="14594" width="13.6640625" customWidth="1"/>
    <col min="14595" max="14595" width="97.5546875" customWidth="1"/>
    <col min="14849" max="14849" width="6.6640625" customWidth="1"/>
    <col min="14850" max="14850" width="13.6640625" customWidth="1"/>
    <col min="14851" max="14851" width="97.5546875" customWidth="1"/>
    <col min="15105" max="15105" width="6.6640625" customWidth="1"/>
    <col min="15106" max="15106" width="13.6640625" customWidth="1"/>
    <col min="15107" max="15107" width="97.5546875" customWidth="1"/>
    <col min="15361" max="15361" width="6.6640625" customWidth="1"/>
    <col min="15362" max="15362" width="13.6640625" customWidth="1"/>
    <col min="15363" max="15363" width="97.5546875" customWidth="1"/>
    <col min="15617" max="15617" width="6.6640625" customWidth="1"/>
    <col min="15618" max="15618" width="13.6640625" customWidth="1"/>
    <col min="15619" max="15619" width="97.5546875" customWidth="1"/>
    <col min="15873" max="15873" width="6.6640625" customWidth="1"/>
    <col min="15874" max="15874" width="13.6640625" customWidth="1"/>
    <col min="15875" max="15875" width="97.5546875" customWidth="1"/>
    <col min="16129" max="16129" width="6.6640625" customWidth="1"/>
    <col min="16130" max="16130" width="13.6640625" customWidth="1"/>
    <col min="16131" max="16131" width="97.5546875" customWidth="1"/>
  </cols>
  <sheetData>
    <row r="1" spans="1:13" ht="15.6" x14ac:dyDescent="0.3">
      <c r="C1" s="5"/>
    </row>
    <row r="2" spans="1:13" ht="15.6" x14ac:dyDescent="0.3">
      <c r="C2" s="5"/>
    </row>
    <row r="4" spans="1:13" ht="18" x14ac:dyDescent="0.3">
      <c r="A4" s="151" t="s">
        <v>122</v>
      </c>
      <c r="B4" s="152"/>
      <c r="C4" s="152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43.2" customHeight="1" x14ac:dyDescent="0.3">
      <c r="A5" s="152"/>
      <c r="B5" s="152"/>
      <c r="C5" s="152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8" x14ac:dyDescent="0.3">
      <c r="A6" s="10"/>
      <c r="B6" s="10"/>
      <c r="C6" s="4" t="s">
        <v>4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6" x14ac:dyDescent="0.3">
      <c r="I7" s="153"/>
      <c r="J7" s="153"/>
      <c r="K7" s="153"/>
      <c r="L7" s="153"/>
      <c r="M7" s="153"/>
    </row>
    <row r="9" spans="1:13" ht="20.399999999999999" x14ac:dyDescent="0.3">
      <c r="C9" s="26" t="s">
        <v>123</v>
      </c>
      <c r="D9" s="9"/>
      <c r="E9" s="9"/>
      <c r="F9" s="9"/>
      <c r="G9" s="9"/>
      <c r="H9" s="11"/>
      <c r="I9" s="11"/>
      <c r="J9" s="11"/>
      <c r="K9" s="11"/>
      <c r="L9" s="11"/>
      <c r="M9" s="11"/>
    </row>
    <row r="10" spans="1:13" ht="15" thickBot="1" x14ac:dyDescent="0.35"/>
    <row r="11" spans="1:13" ht="16.2" thickBot="1" x14ac:dyDescent="0.35">
      <c r="A11" s="6" t="s">
        <v>0</v>
      </c>
      <c r="B11" s="7" t="s">
        <v>1</v>
      </c>
      <c r="C11" s="7" t="s">
        <v>2</v>
      </c>
    </row>
    <row r="12" spans="1:13" ht="15.6" x14ac:dyDescent="0.3">
      <c r="A12" s="27">
        <v>1</v>
      </c>
      <c r="B12" s="28" t="s">
        <v>124</v>
      </c>
      <c r="C12" s="29" t="s">
        <v>125</v>
      </c>
    </row>
    <row r="13" spans="1:13" ht="15.6" x14ac:dyDescent="0.3">
      <c r="A13" s="30">
        <v>2</v>
      </c>
      <c r="B13" s="28" t="s">
        <v>126</v>
      </c>
      <c r="C13" s="29" t="s">
        <v>127</v>
      </c>
    </row>
    <row r="14" spans="1:13" ht="15.6" x14ac:dyDescent="0.3">
      <c r="A14" s="30">
        <v>3</v>
      </c>
      <c r="B14" s="28" t="s">
        <v>128</v>
      </c>
      <c r="C14" s="29" t="s">
        <v>129</v>
      </c>
    </row>
    <row r="15" spans="1:13" ht="15.6" x14ac:dyDescent="0.3">
      <c r="A15" s="30">
        <v>4</v>
      </c>
      <c r="B15" s="28" t="s">
        <v>130</v>
      </c>
      <c r="C15" s="29" t="s">
        <v>131</v>
      </c>
    </row>
    <row r="16" spans="1:13" ht="15.6" x14ac:dyDescent="0.3">
      <c r="A16" s="30">
        <v>5</v>
      </c>
      <c r="B16" s="28" t="s">
        <v>132</v>
      </c>
      <c r="C16" s="29" t="s">
        <v>133</v>
      </c>
    </row>
    <row r="17" spans="1:3" ht="15.6" x14ac:dyDescent="0.3">
      <c r="A17" s="30">
        <v>6</v>
      </c>
      <c r="B17" s="28" t="s">
        <v>134</v>
      </c>
      <c r="C17" s="29" t="s">
        <v>135</v>
      </c>
    </row>
    <row r="18" spans="1:3" ht="15.6" x14ac:dyDescent="0.3">
      <c r="A18" s="30">
        <v>7</v>
      </c>
      <c r="B18" s="28" t="s">
        <v>136</v>
      </c>
      <c r="C18" s="29" t="s">
        <v>137</v>
      </c>
    </row>
    <row r="19" spans="1:3" ht="15.6" x14ac:dyDescent="0.3">
      <c r="A19" s="30">
        <v>8</v>
      </c>
      <c r="B19" s="28" t="s">
        <v>138</v>
      </c>
      <c r="C19" s="29" t="s">
        <v>139</v>
      </c>
    </row>
    <row r="20" spans="1:3" ht="15.6" x14ac:dyDescent="0.3">
      <c r="A20" s="30">
        <v>9</v>
      </c>
      <c r="B20" s="28" t="s">
        <v>140</v>
      </c>
      <c r="C20" s="29" t="s">
        <v>141</v>
      </c>
    </row>
    <row r="21" spans="1:3" ht="16.2" thickBot="1" x14ac:dyDescent="0.35">
      <c r="A21" s="31">
        <v>10</v>
      </c>
      <c r="B21" s="32" t="s">
        <v>142</v>
      </c>
      <c r="C21" s="33" t="s">
        <v>143</v>
      </c>
    </row>
    <row r="22" spans="1:3" ht="15.6" x14ac:dyDescent="0.3">
      <c r="A22" s="34"/>
      <c r="B22" s="34"/>
      <c r="C22" s="34"/>
    </row>
    <row r="23" spans="1:3" ht="15.6" x14ac:dyDescent="0.3">
      <c r="A23" s="34"/>
      <c r="B23" s="34"/>
      <c r="C23" s="34"/>
    </row>
    <row r="27" spans="1:3" ht="18" x14ac:dyDescent="0.35">
      <c r="B27" s="35"/>
    </row>
  </sheetData>
  <mergeCells count="2">
    <mergeCell ref="A4:C5"/>
    <mergeCell ref="I7:M7"/>
  </mergeCells>
  <printOptions horizontalCentered="1"/>
  <pageMargins left="0.70866141732283472" right="0.31496062992125984" top="0.74803149606299213" bottom="0.74803149606299213" header="0.31496062992125984" footer="0.31496062992125984"/>
  <pageSetup paperSize="9" scale="72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44360-ADC8-4B81-BCFC-FB5A10847019}">
  <dimension ref="A1:M39"/>
  <sheetViews>
    <sheetView view="pageBreakPreview" topLeftCell="B1" zoomScaleNormal="100" zoomScaleSheetLayoutView="100" workbookViewId="0">
      <selection activeCell="E37" sqref="E37"/>
    </sheetView>
  </sheetViews>
  <sheetFormatPr defaultRowHeight="14.4" x14ac:dyDescent="0.3"/>
  <cols>
    <col min="1" max="1" width="6.6640625" customWidth="1"/>
    <col min="2" max="2" width="17.109375" customWidth="1"/>
    <col min="3" max="3" width="102.33203125" customWidth="1"/>
  </cols>
  <sheetData>
    <row r="1" spans="1:13" ht="15.6" x14ac:dyDescent="0.3">
      <c r="C1" s="5"/>
    </row>
    <row r="2" spans="1:13" ht="15.6" x14ac:dyDescent="0.3">
      <c r="C2" s="5"/>
    </row>
    <row r="4" spans="1:13" ht="18" x14ac:dyDescent="0.3">
      <c r="A4" s="173" t="s">
        <v>915</v>
      </c>
      <c r="B4" s="174"/>
      <c r="C4" s="174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57.75" customHeight="1" x14ac:dyDescent="0.3">
      <c r="A5" s="174"/>
      <c r="B5" s="174"/>
      <c r="C5" s="174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8" x14ac:dyDescent="0.3">
      <c r="A6" s="10"/>
      <c r="B6" s="10"/>
      <c r="C6" s="4" t="s">
        <v>4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6" x14ac:dyDescent="0.3">
      <c r="I7" s="153"/>
      <c r="J7" s="153"/>
      <c r="K7" s="153"/>
      <c r="L7" s="153"/>
      <c r="M7" s="153"/>
    </row>
    <row r="9" spans="1:13" ht="22.8" x14ac:dyDescent="0.3">
      <c r="C9" s="109" t="s">
        <v>916</v>
      </c>
      <c r="D9" s="9"/>
      <c r="E9" s="9"/>
      <c r="F9" s="9"/>
      <c r="G9" s="9"/>
      <c r="H9" s="11"/>
      <c r="I9" s="11"/>
      <c r="J9" s="11"/>
      <c r="K9" s="11"/>
      <c r="L9" s="11"/>
      <c r="M9" s="11"/>
    </row>
    <row r="10" spans="1:13" ht="15.6" x14ac:dyDescent="0.3">
      <c r="A10" s="57"/>
      <c r="B10" s="57"/>
      <c r="C10" s="9"/>
      <c r="D10" s="9"/>
      <c r="E10" s="9"/>
      <c r="F10" s="9"/>
      <c r="G10" s="9"/>
      <c r="H10" s="11"/>
      <c r="I10" s="11"/>
      <c r="J10" s="11"/>
      <c r="K10" s="11"/>
      <c r="L10" s="11"/>
      <c r="M10" s="11"/>
    </row>
    <row r="11" spans="1:13" ht="15" thickBot="1" x14ac:dyDescent="0.35">
      <c r="A11" s="57"/>
      <c r="B11" s="57"/>
      <c r="C11" s="57"/>
    </row>
    <row r="12" spans="1:13" ht="18" x14ac:dyDescent="0.3">
      <c r="A12" s="55" t="s">
        <v>0</v>
      </c>
      <c r="B12" s="56" t="s">
        <v>1</v>
      </c>
      <c r="C12" s="56" t="s">
        <v>2</v>
      </c>
    </row>
    <row r="13" spans="1:13" ht="18" x14ac:dyDescent="0.35">
      <c r="A13" s="58">
        <v>1</v>
      </c>
      <c r="B13" s="59" t="s">
        <v>917</v>
      </c>
      <c r="C13" s="110" t="s">
        <v>918</v>
      </c>
    </row>
    <row r="14" spans="1:13" ht="18" x14ac:dyDescent="0.35">
      <c r="A14" s="58">
        <v>2</v>
      </c>
      <c r="B14" s="59" t="s">
        <v>919</v>
      </c>
      <c r="C14" s="110" t="s">
        <v>920</v>
      </c>
    </row>
    <row r="15" spans="1:13" ht="18" x14ac:dyDescent="0.35">
      <c r="A15" s="58">
        <v>3</v>
      </c>
      <c r="B15" s="59" t="s">
        <v>921</v>
      </c>
      <c r="C15" s="110" t="s">
        <v>922</v>
      </c>
    </row>
    <row r="16" spans="1:13" ht="18" x14ac:dyDescent="0.35">
      <c r="A16" s="58">
        <v>4</v>
      </c>
      <c r="B16" s="59" t="s">
        <v>923</v>
      </c>
      <c r="C16" s="110" t="s">
        <v>924</v>
      </c>
    </row>
    <row r="17" spans="1:3" ht="18" x14ac:dyDescent="0.35">
      <c r="A17" s="58">
        <v>5</v>
      </c>
      <c r="B17" s="59" t="s">
        <v>925</v>
      </c>
      <c r="C17" s="110" t="s">
        <v>926</v>
      </c>
    </row>
    <row r="18" spans="1:3" ht="18" x14ac:dyDescent="0.35">
      <c r="A18" s="58">
        <v>6</v>
      </c>
      <c r="B18" s="59" t="s">
        <v>927</v>
      </c>
      <c r="C18" s="110" t="s">
        <v>928</v>
      </c>
    </row>
    <row r="19" spans="1:3" ht="18" x14ac:dyDescent="0.35">
      <c r="A19" s="58">
        <v>7</v>
      </c>
      <c r="B19" s="59" t="s">
        <v>929</v>
      </c>
      <c r="C19" s="110" t="s">
        <v>930</v>
      </c>
    </row>
    <row r="20" spans="1:3" ht="18" x14ac:dyDescent="0.35">
      <c r="A20" s="58">
        <v>8</v>
      </c>
      <c r="B20" s="59" t="s">
        <v>931</v>
      </c>
      <c r="C20" s="110" t="s">
        <v>932</v>
      </c>
    </row>
    <row r="21" spans="1:3" ht="36" x14ac:dyDescent="0.35">
      <c r="A21" s="58">
        <v>9</v>
      </c>
      <c r="B21" s="59" t="s">
        <v>933</v>
      </c>
      <c r="C21" s="110" t="s">
        <v>934</v>
      </c>
    </row>
    <row r="22" spans="1:3" ht="18" x14ac:dyDescent="0.35">
      <c r="A22" s="58">
        <v>10</v>
      </c>
      <c r="B22" s="59" t="s">
        <v>935</v>
      </c>
      <c r="C22" s="110" t="s">
        <v>936</v>
      </c>
    </row>
    <row r="23" spans="1:3" ht="18" x14ac:dyDescent="0.35">
      <c r="A23" s="58">
        <v>11</v>
      </c>
      <c r="B23" s="59" t="s">
        <v>937</v>
      </c>
      <c r="C23" s="110" t="s">
        <v>938</v>
      </c>
    </row>
    <row r="24" spans="1:3" ht="18" x14ac:dyDescent="0.35">
      <c r="A24" s="58">
        <v>12</v>
      </c>
      <c r="B24" s="59" t="s">
        <v>939</v>
      </c>
      <c r="C24" s="110" t="s">
        <v>940</v>
      </c>
    </row>
    <row r="25" spans="1:3" s="8" customFormat="1" ht="18" x14ac:dyDescent="0.35">
      <c r="A25" s="111">
        <v>13</v>
      </c>
      <c r="B25" s="59" t="s">
        <v>941</v>
      </c>
      <c r="C25" s="110" t="s">
        <v>942</v>
      </c>
    </row>
    <row r="26" spans="1:3" ht="18" x14ac:dyDescent="0.35">
      <c r="A26" s="111">
        <v>14</v>
      </c>
      <c r="B26" s="59" t="s">
        <v>943</v>
      </c>
      <c r="C26" s="110" t="s">
        <v>944</v>
      </c>
    </row>
    <row r="27" spans="1:3" ht="18" x14ac:dyDescent="0.35">
      <c r="A27" s="111">
        <v>15</v>
      </c>
      <c r="B27" s="59" t="s">
        <v>945</v>
      </c>
      <c r="C27" s="110" t="s">
        <v>946</v>
      </c>
    </row>
    <row r="28" spans="1:3" ht="18" x14ac:dyDescent="0.35">
      <c r="A28" s="35"/>
      <c r="B28" s="35"/>
      <c r="C28" s="112"/>
    </row>
    <row r="29" spans="1:3" ht="18" x14ac:dyDescent="0.35">
      <c r="A29" s="35"/>
      <c r="B29" s="35"/>
      <c r="C29" s="112"/>
    </row>
    <row r="30" spans="1:3" ht="18" x14ac:dyDescent="0.35">
      <c r="A30" s="35"/>
      <c r="B30" s="35"/>
      <c r="C30" s="35"/>
    </row>
    <row r="31" spans="1:3" ht="18" x14ac:dyDescent="0.35">
      <c r="A31" s="35"/>
      <c r="B31" s="35"/>
      <c r="C31" s="35"/>
    </row>
    <row r="32" spans="1:3" ht="22.8" x14ac:dyDescent="0.4">
      <c r="A32" s="35"/>
      <c r="B32" s="113"/>
      <c r="C32" s="113"/>
    </row>
    <row r="33" spans="1:3" ht="22.8" x14ac:dyDescent="0.4">
      <c r="A33" s="35"/>
      <c r="B33" s="114"/>
      <c r="C33" s="113"/>
    </row>
    <row r="34" spans="1:3" ht="18" x14ac:dyDescent="0.35">
      <c r="A34" s="35"/>
      <c r="B34" s="35"/>
      <c r="C34" s="35"/>
    </row>
    <row r="39" spans="1:3" ht="15.6" x14ac:dyDescent="0.3">
      <c r="B39" s="43"/>
    </row>
  </sheetData>
  <mergeCells count="2">
    <mergeCell ref="A4:C5"/>
    <mergeCell ref="I7:M7"/>
  </mergeCells>
  <printOptions horizontalCentered="1"/>
  <pageMargins left="0.70866141732283472" right="0.31496062992125984" top="0.74803149606299213" bottom="0.55118110236220474" header="0.31496062992125984" footer="0.31496062992125984"/>
  <pageSetup paperSize="9" scale="7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8CE3E-2A6A-4A46-8451-9A557F27F6BB}">
  <dimension ref="A1:M40"/>
  <sheetViews>
    <sheetView view="pageBreakPreview" topLeftCell="A4" zoomScaleNormal="100" zoomScaleSheetLayoutView="100" workbookViewId="0">
      <selection activeCell="C8" sqref="C8"/>
    </sheetView>
  </sheetViews>
  <sheetFormatPr defaultRowHeight="14.4" x14ac:dyDescent="0.3"/>
  <cols>
    <col min="1" max="1" width="6.6640625" customWidth="1"/>
    <col min="2" max="2" width="15.88671875" customWidth="1"/>
    <col min="3" max="3" width="97.5546875" customWidth="1"/>
  </cols>
  <sheetData>
    <row r="1" spans="1:13" ht="15.6" x14ac:dyDescent="0.3">
      <c r="C1" s="5"/>
    </row>
    <row r="2" spans="1:13" ht="15.6" x14ac:dyDescent="0.3">
      <c r="C2" s="5"/>
    </row>
    <row r="4" spans="1:13" ht="18" x14ac:dyDescent="0.3">
      <c r="A4" s="151" t="s">
        <v>3</v>
      </c>
      <c r="B4" s="152"/>
      <c r="C4" s="152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43.2" customHeight="1" x14ac:dyDescent="0.3">
      <c r="A5" s="152"/>
      <c r="B5" s="152"/>
      <c r="C5" s="152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8" x14ac:dyDescent="0.3">
      <c r="A6" s="10"/>
      <c r="B6" s="10"/>
      <c r="C6" s="4" t="s">
        <v>4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6" x14ac:dyDescent="0.3">
      <c r="I7" s="153"/>
      <c r="J7" s="153"/>
      <c r="K7" s="153"/>
      <c r="L7" s="153"/>
      <c r="M7" s="153"/>
    </row>
    <row r="9" spans="1:13" ht="15.6" x14ac:dyDescent="0.3">
      <c r="C9" s="36" t="s">
        <v>947</v>
      </c>
      <c r="D9" s="9"/>
      <c r="E9" s="9"/>
      <c r="F9" s="9"/>
      <c r="G9" s="9"/>
      <c r="H9" s="11"/>
      <c r="I9" s="11"/>
      <c r="J9" s="11"/>
      <c r="K9" s="11"/>
      <c r="L9" s="11"/>
      <c r="M9" s="11"/>
    </row>
    <row r="10" spans="1:13" ht="15.6" x14ac:dyDescent="0.3">
      <c r="C10" s="9"/>
      <c r="D10" s="9"/>
      <c r="E10" s="9"/>
      <c r="F10" s="9"/>
      <c r="G10" s="9"/>
      <c r="H10" s="11"/>
      <c r="I10" s="11"/>
      <c r="J10" s="11"/>
      <c r="K10" s="11"/>
      <c r="L10" s="11"/>
      <c r="M10" s="11"/>
    </row>
    <row r="11" spans="1:13" ht="15" thickBot="1" x14ac:dyDescent="0.35"/>
    <row r="12" spans="1:13" ht="15.6" x14ac:dyDescent="0.3">
      <c r="A12" s="72" t="s">
        <v>0</v>
      </c>
      <c r="B12" s="73" t="s">
        <v>1</v>
      </c>
      <c r="C12" s="73" t="s">
        <v>2</v>
      </c>
    </row>
    <row r="13" spans="1:13" ht="15.6" x14ac:dyDescent="0.3">
      <c r="A13" s="39">
        <v>1</v>
      </c>
      <c r="B13" s="28" t="s">
        <v>948</v>
      </c>
      <c r="C13" s="28" t="s">
        <v>949</v>
      </c>
    </row>
    <row r="14" spans="1:13" ht="15.6" x14ac:dyDescent="0.3">
      <c r="A14" s="39">
        <v>2</v>
      </c>
      <c r="B14" s="28" t="s">
        <v>950</v>
      </c>
      <c r="C14" s="28" t="s">
        <v>951</v>
      </c>
    </row>
    <row r="15" spans="1:13" ht="15.6" x14ac:dyDescent="0.3">
      <c r="A15" s="39">
        <v>3</v>
      </c>
      <c r="B15" s="28" t="s">
        <v>952</v>
      </c>
      <c r="C15" s="28" t="s">
        <v>953</v>
      </c>
    </row>
    <row r="16" spans="1:13" ht="15.6" x14ac:dyDescent="0.3">
      <c r="A16" s="39">
        <v>4</v>
      </c>
      <c r="B16" s="28" t="s">
        <v>954</v>
      </c>
      <c r="C16" s="28" t="s">
        <v>955</v>
      </c>
    </row>
    <row r="17" spans="1:3" ht="15.6" x14ac:dyDescent="0.3">
      <c r="A17" s="39">
        <v>5</v>
      </c>
      <c r="B17" s="28" t="s">
        <v>956</v>
      </c>
      <c r="C17" s="28" t="s">
        <v>957</v>
      </c>
    </row>
    <row r="18" spans="1:3" ht="15.6" x14ac:dyDescent="0.3">
      <c r="A18" s="39">
        <v>6</v>
      </c>
      <c r="B18" s="28" t="s">
        <v>958</v>
      </c>
      <c r="C18" s="28" t="s">
        <v>959</v>
      </c>
    </row>
    <row r="19" spans="1:3" ht="15.6" x14ac:dyDescent="0.3">
      <c r="A19" s="39">
        <v>7</v>
      </c>
      <c r="B19" s="28" t="s">
        <v>960</v>
      </c>
      <c r="C19" s="28" t="s">
        <v>961</v>
      </c>
    </row>
    <row r="20" spans="1:3" ht="15.6" x14ac:dyDescent="0.3">
      <c r="A20" s="39">
        <v>8</v>
      </c>
      <c r="B20" s="28" t="s">
        <v>962</v>
      </c>
      <c r="C20" s="28" t="s">
        <v>963</v>
      </c>
    </row>
    <row r="21" spans="1:3" ht="15.6" x14ac:dyDescent="0.3">
      <c r="A21" s="39">
        <v>9</v>
      </c>
      <c r="B21" s="28" t="s">
        <v>964</v>
      </c>
      <c r="C21" s="28" t="s">
        <v>965</v>
      </c>
    </row>
    <row r="22" spans="1:3" ht="15.6" x14ac:dyDescent="0.3">
      <c r="A22" s="39">
        <v>10</v>
      </c>
      <c r="B22" s="28" t="s">
        <v>966</v>
      </c>
      <c r="C22" s="28" t="s">
        <v>967</v>
      </c>
    </row>
    <row r="23" spans="1:3" ht="15.6" x14ac:dyDescent="0.3">
      <c r="A23" s="39">
        <v>11</v>
      </c>
      <c r="B23" s="28" t="s">
        <v>968</v>
      </c>
      <c r="C23" s="28" t="s">
        <v>969</v>
      </c>
    </row>
    <row r="24" spans="1:3" ht="15.6" x14ac:dyDescent="0.3">
      <c r="A24" s="39">
        <v>12</v>
      </c>
      <c r="B24" s="28" t="s">
        <v>970</v>
      </c>
      <c r="C24" s="28" t="s">
        <v>971</v>
      </c>
    </row>
    <row r="25" spans="1:3" ht="15.6" x14ac:dyDescent="0.3">
      <c r="A25" s="39">
        <v>13</v>
      </c>
      <c r="B25" s="28" t="s">
        <v>972</v>
      </c>
      <c r="C25" s="28" t="s">
        <v>973</v>
      </c>
    </row>
    <row r="26" spans="1:3" ht="15.6" x14ac:dyDescent="0.3">
      <c r="A26" s="39">
        <v>14</v>
      </c>
      <c r="B26" s="28" t="s">
        <v>974</v>
      </c>
      <c r="C26" s="28" t="s">
        <v>975</v>
      </c>
    </row>
    <row r="27" spans="1:3" ht="15.6" x14ac:dyDescent="0.3">
      <c r="A27" s="39">
        <v>15</v>
      </c>
      <c r="B27" s="28" t="s">
        <v>976</v>
      </c>
      <c r="C27" s="28" t="s">
        <v>977</v>
      </c>
    </row>
    <row r="28" spans="1:3" ht="15.6" x14ac:dyDescent="0.3">
      <c r="A28" s="39">
        <v>16</v>
      </c>
      <c r="B28" s="28" t="s">
        <v>978</v>
      </c>
      <c r="C28" s="28" t="s">
        <v>979</v>
      </c>
    </row>
    <row r="29" spans="1:3" ht="15.6" x14ac:dyDescent="0.3">
      <c r="A29" s="39">
        <v>17</v>
      </c>
      <c r="B29" s="28" t="s">
        <v>980</v>
      </c>
      <c r="C29" s="28" t="s">
        <v>981</v>
      </c>
    </row>
    <row r="30" spans="1:3" ht="15.6" x14ac:dyDescent="0.3">
      <c r="A30" s="37"/>
      <c r="B30" s="37"/>
      <c r="C30" s="37"/>
    </row>
    <row r="31" spans="1:3" s="8" customFormat="1" x14ac:dyDescent="0.3"/>
    <row r="36" spans="2:3" ht="18" x14ac:dyDescent="0.35">
      <c r="B36" s="35"/>
    </row>
    <row r="40" spans="2:3" ht="15.6" x14ac:dyDescent="0.3">
      <c r="B40" s="43"/>
      <c r="C40" s="57"/>
    </row>
  </sheetData>
  <mergeCells count="2">
    <mergeCell ref="A4:C5"/>
    <mergeCell ref="I7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1339B-D1F4-4BFB-B0AE-C16730C9AE15}">
  <dimension ref="A1:M33"/>
  <sheetViews>
    <sheetView view="pageBreakPreview" zoomScaleNormal="100" zoomScaleSheetLayoutView="100" workbookViewId="0">
      <selection activeCell="E7" sqref="E7"/>
    </sheetView>
  </sheetViews>
  <sheetFormatPr defaultRowHeight="14.4" x14ac:dyDescent="0.3"/>
  <cols>
    <col min="1" max="1" width="6.6640625" customWidth="1"/>
    <col min="2" max="2" width="15.88671875" customWidth="1"/>
    <col min="3" max="3" width="97.5546875" customWidth="1"/>
  </cols>
  <sheetData>
    <row r="1" spans="1:13" ht="15.6" x14ac:dyDescent="0.3">
      <c r="C1" s="5"/>
    </row>
    <row r="2" spans="1:13" ht="15.6" x14ac:dyDescent="0.3">
      <c r="C2" s="5"/>
    </row>
    <row r="4" spans="1:13" ht="18" x14ac:dyDescent="0.3">
      <c r="A4" s="151" t="s">
        <v>3</v>
      </c>
      <c r="B4" s="152"/>
      <c r="C4" s="152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43.2" customHeight="1" x14ac:dyDescent="0.3">
      <c r="A5" s="152"/>
      <c r="B5" s="152"/>
      <c r="C5" s="152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8" x14ac:dyDescent="0.3">
      <c r="A6" s="10"/>
      <c r="B6" s="10"/>
      <c r="C6" s="4" t="s">
        <v>4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6" x14ac:dyDescent="0.3">
      <c r="I7" s="153"/>
      <c r="J7" s="153"/>
      <c r="K7" s="153"/>
      <c r="L7" s="153"/>
      <c r="M7" s="153"/>
    </row>
    <row r="9" spans="1:13" ht="20.399999999999999" x14ac:dyDescent="0.3">
      <c r="C9" s="26" t="s">
        <v>1060</v>
      </c>
      <c r="D9" s="9"/>
      <c r="E9" s="9"/>
      <c r="F9" s="9"/>
      <c r="G9" s="9"/>
      <c r="H9" s="11"/>
      <c r="I9" s="11"/>
      <c r="J9" s="11"/>
      <c r="K9" s="11"/>
      <c r="L9" s="11"/>
      <c r="M9" s="11"/>
    </row>
    <row r="10" spans="1:13" ht="15.6" x14ac:dyDescent="0.3">
      <c r="C10" s="9"/>
      <c r="D10" s="9"/>
      <c r="E10" s="9"/>
      <c r="F10" s="9"/>
      <c r="G10" s="9"/>
      <c r="H10" s="11"/>
      <c r="I10" s="11"/>
      <c r="J10" s="11"/>
      <c r="K10" s="11"/>
      <c r="L10" s="11"/>
      <c r="M10" s="11"/>
    </row>
    <row r="11" spans="1:13" ht="15" thickBot="1" x14ac:dyDescent="0.35"/>
    <row r="12" spans="1:13" ht="16.2" thickBot="1" x14ac:dyDescent="0.35">
      <c r="A12" s="128" t="s">
        <v>0</v>
      </c>
      <c r="B12" s="129" t="s">
        <v>1</v>
      </c>
      <c r="C12" s="129" t="s">
        <v>2</v>
      </c>
    </row>
    <row r="13" spans="1:13" ht="16.8" x14ac:dyDescent="0.3">
      <c r="A13" s="130">
        <v>1</v>
      </c>
      <c r="B13" s="131">
        <v>32954582</v>
      </c>
      <c r="C13" s="132" t="s">
        <v>1061</v>
      </c>
    </row>
    <row r="14" spans="1:13" s="8" customFormat="1" ht="16.8" x14ac:dyDescent="0.3">
      <c r="A14" s="133">
        <v>2</v>
      </c>
      <c r="B14" s="134" t="s">
        <v>1062</v>
      </c>
      <c r="C14" s="135" t="s">
        <v>1063</v>
      </c>
    </row>
    <row r="15" spans="1:13" ht="16.8" x14ac:dyDescent="0.3">
      <c r="A15" s="133">
        <v>3</v>
      </c>
      <c r="B15" s="134" t="s">
        <v>1064</v>
      </c>
      <c r="C15" s="135" t="s">
        <v>1065</v>
      </c>
    </row>
    <row r="16" spans="1:13" ht="16.8" x14ac:dyDescent="0.3">
      <c r="A16" s="133">
        <v>4</v>
      </c>
      <c r="B16" s="134" t="s">
        <v>1066</v>
      </c>
      <c r="C16" s="135" t="s">
        <v>1067</v>
      </c>
    </row>
    <row r="17" spans="1:3" ht="16.8" x14ac:dyDescent="0.3">
      <c r="A17" s="133">
        <v>5</v>
      </c>
      <c r="B17" s="136" t="s">
        <v>1068</v>
      </c>
      <c r="C17" s="137" t="s">
        <v>1069</v>
      </c>
    </row>
    <row r="18" spans="1:3" ht="16.8" x14ac:dyDescent="0.3">
      <c r="A18" s="133">
        <v>6</v>
      </c>
      <c r="B18" s="136" t="s">
        <v>1070</v>
      </c>
      <c r="C18" s="137" t="s">
        <v>1071</v>
      </c>
    </row>
    <row r="19" spans="1:3" ht="16.8" x14ac:dyDescent="0.3">
      <c r="A19" s="133">
        <v>7</v>
      </c>
      <c r="B19" s="136" t="s">
        <v>1072</v>
      </c>
      <c r="C19" s="137" t="s">
        <v>1073</v>
      </c>
    </row>
    <row r="20" spans="1:3" ht="16.8" x14ac:dyDescent="0.3">
      <c r="A20" s="133">
        <v>8</v>
      </c>
      <c r="B20" s="136" t="s">
        <v>1074</v>
      </c>
      <c r="C20" s="137" t="s">
        <v>1075</v>
      </c>
    </row>
    <row r="21" spans="1:3" ht="16.8" x14ac:dyDescent="0.3">
      <c r="A21" s="138"/>
      <c r="B21" s="139"/>
      <c r="C21" s="140"/>
    </row>
    <row r="22" spans="1:3" ht="16.8" x14ac:dyDescent="0.3">
      <c r="A22" s="138"/>
      <c r="B22" s="139"/>
      <c r="C22" s="140"/>
    </row>
    <row r="23" spans="1:3" ht="16.8" x14ac:dyDescent="0.3">
      <c r="A23" s="138"/>
      <c r="B23" s="175"/>
      <c r="C23" s="175"/>
    </row>
    <row r="26" spans="1:3" ht="17.399999999999999" x14ac:dyDescent="0.3">
      <c r="B26" s="63"/>
      <c r="C26" s="141"/>
    </row>
    <row r="27" spans="1:3" ht="17.399999999999999" x14ac:dyDescent="0.3">
      <c r="B27" s="63"/>
      <c r="C27" s="141"/>
    </row>
    <row r="28" spans="1:3" ht="17.399999999999999" x14ac:dyDescent="0.3">
      <c r="B28" s="63"/>
      <c r="C28" s="141"/>
    </row>
    <row r="29" spans="1:3" ht="17.399999999999999" x14ac:dyDescent="0.3">
      <c r="B29" s="63"/>
      <c r="C29" s="141"/>
    </row>
    <row r="30" spans="1:3" ht="17.399999999999999" x14ac:dyDescent="0.3">
      <c r="B30" s="63"/>
      <c r="C30" s="141"/>
    </row>
    <row r="31" spans="1:3" ht="17.399999999999999" x14ac:dyDescent="0.3">
      <c r="B31" s="63"/>
      <c r="C31" s="141"/>
    </row>
    <row r="33" spans="2:2" ht="15.6" x14ac:dyDescent="0.3">
      <c r="B33" s="43"/>
    </row>
  </sheetData>
  <mergeCells count="3">
    <mergeCell ref="A4:C5"/>
    <mergeCell ref="I7:M7"/>
    <mergeCell ref="B23:C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88FC-98B8-4B0C-A401-0188D1FCFDCB}">
  <dimension ref="A1:M29"/>
  <sheetViews>
    <sheetView view="pageBreakPreview" zoomScaleSheetLayoutView="100" workbookViewId="0">
      <selection activeCell="E28" sqref="E28"/>
    </sheetView>
  </sheetViews>
  <sheetFormatPr defaultRowHeight="14.4" x14ac:dyDescent="0.3"/>
  <cols>
    <col min="1" max="1" width="6.6640625" style="115" customWidth="1"/>
    <col min="2" max="2" width="15.88671875" style="115" customWidth="1"/>
    <col min="3" max="3" width="97.5546875" customWidth="1"/>
  </cols>
  <sheetData>
    <row r="1" spans="1:13" ht="15.6" x14ac:dyDescent="0.3">
      <c r="C1" s="5"/>
    </row>
    <row r="2" spans="1:13" ht="15.6" x14ac:dyDescent="0.3">
      <c r="C2" s="5"/>
    </row>
    <row r="4" spans="1:13" ht="18" x14ac:dyDescent="0.3">
      <c r="A4" s="151" t="s">
        <v>982</v>
      </c>
      <c r="B4" s="152"/>
      <c r="C4" s="152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43.2" customHeight="1" x14ac:dyDescent="0.3">
      <c r="A5" s="152"/>
      <c r="B5" s="152"/>
      <c r="C5" s="152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8" x14ac:dyDescent="0.3">
      <c r="A6" s="10"/>
      <c r="B6" s="10"/>
      <c r="C6" s="4" t="s">
        <v>4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6" x14ac:dyDescent="0.3">
      <c r="I7" s="153"/>
      <c r="J7" s="153"/>
      <c r="K7" s="153"/>
      <c r="L7" s="153"/>
      <c r="M7" s="153"/>
    </row>
    <row r="9" spans="1:13" ht="17.399999999999999" x14ac:dyDescent="0.3">
      <c r="C9" s="116" t="s">
        <v>983</v>
      </c>
      <c r="D9" s="9"/>
      <c r="E9" s="9"/>
      <c r="F9" s="9"/>
      <c r="G9" s="9"/>
      <c r="H9" s="11"/>
      <c r="I9" s="11"/>
      <c r="J9" s="11"/>
      <c r="K9" s="11"/>
      <c r="L9" s="11"/>
      <c r="M9" s="11"/>
    </row>
    <row r="10" spans="1:13" ht="15.6" x14ac:dyDescent="0.3">
      <c r="C10" s="9"/>
      <c r="D10" s="9"/>
      <c r="E10" s="9"/>
      <c r="F10" s="9"/>
      <c r="G10" s="9"/>
      <c r="H10" s="11"/>
      <c r="I10" s="11"/>
      <c r="J10" s="11"/>
      <c r="K10" s="11"/>
      <c r="L10" s="11"/>
      <c r="M10" s="11"/>
    </row>
    <row r="11" spans="1:13" ht="15" thickBot="1" x14ac:dyDescent="0.35"/>
    <row r="12" spans="1:13" ht="16.2" thickBot="1" x14ac:dyDescent="0.35">
      <c r="A12" s="6" t="s">
        <v>0</v>
      </c>
      <c r="B12" s="7" t="s">
        <v>1</v>
      </c>
      <c r="C12" s="7" t="s">
        <v>2</v>
      </c>
    </row>
    <row r="13" spans="1:13" ht="15.6" x14ac:dyDescent="0.3">
      <c r="A13" s="37">
        <v>1</v>
      </c>
      <c r="B13" s="37">
        <v>274461</v>
      </c>
      <c r="C13" s="68" t="s">
        <v>984</v>
      </c>
    </row>
    <row r="14" spans="1:13" s="8" customFormat="1" x14ac:dyDescent="0.3">
      <c r="A14" s="103">
        <v>2</v>
      </c>
      <c r="B14" s="103">
        <v>2737807466</v>
      </c>
      <c r="C14" s="117" t="s">
        <v>985</v>
      </c>
    </row>
    <row r="15" spans="1:13" ht="15.6" x14ac:dyDescent="0.3">
      <c r="A15" s="37">
        <v>3</v>
      </c>
      <c r="B15" s="103">
        <v>42172912</v>
      </c>
      <c r="C15" s="117" t="s">
        <v>986</v>
      </c>
    </row>
    <row r="16" spans="1:13" x14ac:dyDescent="0.3">
      <c r="A16" s="103">
        <v>4</v>
      </c>
      <c r="B16" s="103">
        <v>21436457</v>
      </c>
      <c r="C16" s="117" t="s">
        <v>987</v>
      </c>
    </row>
    <row r="17" spans="1:3" ht="15.6" x14ac:dyDescent="0.3">
      <c r="A17" s="37">
        <v>5</v>
      </c>
      <c r="B17" s="103">
        <v>2286313246</v>
      </c>
      <c r="C17" s="117" t="s">
        <v>988</v>
      </c>
    </row>
    <row r="18" spans="1:3" x14ac:dyDescent="0.3">
      <c r="A18" s="103">
        <v>6</v>
      </c>
      <c r="B18" s="103">
        <v>44088372</v>
      </c>
      <c r="C18" s="117" t="s">
        <v>989</v>
      </c>
    </row>
    <row r="19" spans="1:3" ht="15.6" x14ac:dyDescent="0.3">
      <c r="A19" s="37">
        <v>7</v>
      </c>
      <c r="B19" s="103">
        <v>43275111</v>
      </c>
      <c r="C19" s="117" t="s">
        <v>990</v>
      </c>
    </row>
    <row r="20" spans="1:3" x14ac:dyDescent="0.3">
      <c r="A20" s="103">
        <v>8</v>
      </c>
      <c r="B20" s="103">
        <v>33617403</v>
      </c>
      <c r="C20" s="117" t="s">
        <v>991</v>
      </c>
    </row>
    <row r="21" spans="1:3" ht="15.6" x14ac:dyDescent="0.3">
      <c r="A21" s="37">
        <v>9</v>
      </c>
      <c r="B21" s="103">
        <v>34847994</v>
      </c>
      <c r="C21" s="117" t="s">
        <v>992</v>
      </c>
    </row>
    <row r="22" spans="1:3" x14ac:dyDescent="0.3">
      <c r="A22" s="103">
        <v>10</v>
      </c>
      <c r="B22" s="103">
        <v>40163073</v>
      </c>
      <c r="C22" s="117" t="s">
        <v>993</v>
      </c>
    </row>
    <row r="23" spans="1:3" ht="15.6" x14ac:dyDescent="0.3">
      <c r="A23" s="37">
        <v>11</v>
      </c>
      <c r="B23" s="103">
        <v>42558738</v>
      </c>
      <c r="C23" s="117" t="s">
        <v>994</v>
      </c>
    </row>
    <row r="25" spans="1:3" ht="40.5" customHeight="1" x14ac:dyDescent="0.3">
      <c r="A25" s="176"/>
      <c r="B25" s="176"/>
      <c r="C25" s="176"/>
    </row>
    <row r="26" spans="1:3" x14ac:dyDescent="0.3">
      <c r="C26" s="54"/>
    </row>
    <row r="29" spans="1:3" ht="15.6" x14ac:dyDescent="0.3">
      <c r="A29" s="177"/>
      <c r="B29" s="177"/>
      <c r="C29" s="177"/>
    </row>
  </sheetData>
  <mergeCells count="4">
    <mergeCell ref="A4:C5"/>
    <mergeCell ref="I7:M7"/>
    <mergeCell ref="A25:C25"/>
    <mergeCell ref="A29:C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FE5C2-2E58-47BB-88FD-5380B45A819D}">
  <dimension ref="A1:M25"/>
  <sheetViews>
    <sheetView view="pageBreakPreview" zoomScaleNormal="100" zoomScaleSheetLayoutView="100" workbookViewId="0">
      <selection activeCell="G8" sqref="G8"/>
    </sheetView>
  </sheetViews>
  <sheetFormatPr defaultRowHeight="14.4" x14ac:dyDescent="0.3"/>
  <cols>
    <col min="1" max="1" width="6.6640625" customWidth="1"/>
    <col min="2" max="2" width="15.88671875" customWidth="1"/>
    <col min="3" max="3" width="97.5546875" customWidth="1"/>
  </cols>
  <sheetData>
    <row r="1" spans="1:13" ht="15.6" x14ac:dyDescent="0.3">
      <c r="C1" s="5"/>
    </row>
    <row r="2" spans="1:13" ht="15.6" x14ac:dyDescent="0.3">
      <c r="C2" s="5"/>
    </row>
    <row r="4" spans="1:13" ht="18" x14ac:dyDescent="0.3">
      <c r="A4" s="151" t="s">
        <v>3</v>
      </c>
      <c r="B4" s="152"/>
      <c r="C4" s="152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43.2" customHeight="1" x14ac:dyDescent="0.3">
      <c r="A5" s="152"/>
      <c r="B5" s="152"/>
      <c r="C5" s="152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8" x14ac:dyDescent="0.3">
      <c r="A6" s="10"/>
      <c r="B6" s="10"/>
      <c r="C6" s="4" t="s">
        <v>4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6" x14ac:dyDescent="0.3">
      <c r="I7" s="153"/>
      <c r="J7" s="153"/>
      <c r="K7" s="153"/>
      <c r="L7" s="153"/>
      <c r="M7" s="153"/>
    </row>
    <row r="9" spans="1:13" ht="15.6" x14ac:dyDescent="0.3">
      <c r="C9" s="36" t="s">
        <v>1057</v>
      </c>
      <c r="D9" s="9"/>
      <c r="E9" s="9"/>
      <c r="F9" s="9"/>
      <c r="G9" s="9"/>
      <c r="H9" s="11"/>
      <c r="I9" s="11"/>
      <c r="J9" s="11"/>
      <c r="K9" s="11"/>
      <c r="L9" s="11"/>
      <c r="M9" s="11"/>
    </row>
    <row r="10" spans="1:13" ht="15.6" x14ac:dyDescent="0.3">
      <c r="C10" s="9"/>
      <c r="D10" s="9"/>
      <c r="E10" s="9"/>
      <c r="F10" s="9"/>
      <c r="G10" s="9"/>
      <c r="H10" s="11"/>
      <c r="I10" s="11"/>
      <c r="J10" s="11"/>
      <c r="K10" s="11"/>
      <c r="L10" s="11"/>
      <c r="M10" s="11"/>
    </row>
    <row r="11" spans="1:13" ht="15" thickBot="1" x14ac:dyDescent="0.35"/>
    <row r="12" spans="1:13" ht="16.2" thickBot="1" x14ac:dyDescent="0.35">
      <c r="A12" s="6" t="s">
        <v>0</v>
      </c>
      <c r="B12" s="7" t="s">
        <v>1</v>
      </c>
      <c r="C12" s="7" t="s">
        <v>2</v>
      </c>
    </row>
    <row r="13" spans="1:13" ht="15.6" x14ac:dyDescent="0.3">
      <c r="A13" s="37">
        <v>1</v>
      </c>
      <c r="B13" s="37">
        <v>2569613177</v>
      </c>
      <c r="C13" s="68" t="s">
        <v>1058</v>
      </c>
    </row>
    <row r="14" spans="1:13" s="8" customFormat="1" ht="15.6" x14ac:dyDescent="0.3">
      <c r="A14" s="41">
        <v>2</v>
      </c>
      <c r="B14" s="41">
        <v>34258277</v>
      </c>
      <c r="C14" s="80" t="s">
        <v>1059</v>
      </c>
    </row>
    <row r="19" spans="2:2" ht="17.399999999999999" x14ac:dyDescent="0.3">
      <c r="B19" s="63"/>
    </row>
    <row r="20" spans="2:2" ht="32.25" customHeight="1" x14ac:dyDescent="0.3"/>
    <row r="21" spans="2:2" ht="13.5" customHeight="1" x14ac:dyDescent="0.3"/>
    <row r="22" spans="2:2" ht="13.5" customHeight="1" x14ac:dyDescent="0.3"/>
    <row r="25" spans="2:2" ht="15.6" x14ac:dyDescent="0.3">
      <c r="B25" s="43"/>
    </row>
  </sheetData>
  <mergeCells count="2">
    <mergeCell ref="A4:C5"/>
    <mergeCell ref="I7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view="pageBreakPreview" topLeftCell="A67" zoomScaleNormal="100" zoomScaleSheetLayoutView="100" workbookViewId="0">
      <selection activeCell="F89" sqref="F89"/>
    </sheetView>
  </sheetViews>
  <sheetFormatPr defaultRowHeight="14.4" x14ac:dyDescent="0.3"/>
  <cols>
    <col min="1" max="1" width="6.6640625" customWidth="1"/>
    <col min="2" max="2" width="15.88671875" customWidth="1"/>
    <col min="3" max="3" width="97.5546875" customWidth="1"/>
  </cols>
  <sheetData>
    <row r="1" spans="1:13" ht="15.6" x14ac:dyDescent="0.3">
      <c r="C1" s="5"/>
    </row>
    <row r="2" spans="1:13" ht="15.6" x14ac:dyDescent="0.3">
      <c r="C2" s="5"/>
    </row>
    <row r="4" spans="1:13" ht="18" x14ac:dyDescent="0.3">
      <c r="A4" s="151" t="s">
        <v>3</v>
      </c>
      <c r="B4" s="152"/>
      <c r="C4" s="152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43.2" customHeight="1" x14ac:dyDescent="0.3">
      <c r="A5" s="152"/>
      <c r="B5" s="152"/>
      <c r="C5" s="152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8" x14ac:dyDescent="0.3">
      <c r="A6" s="3"/>
      <c r="B6" s="3"/>
      <c r="C6" s="4" t="s">
        <v>4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.6" x14ac:dyDescent="0.3">
      <c r="I7" s="153"/>
      <c r="J7" s="153"/>
      <c r="K7" s="153"/>
      <c r="L7" s="153"/>
      <c r="M7" s="153"/>
    </row>
    <row r="9" spans="1:13" ht="15.6" x14ac:dyDescent="0.3">
      <c r="C9" s="14" t="s">
        <v>77</v>
      </c>
      <c r="D9" s="2"/>
      <c r="E9" s="2"/>
      <c r="F9" s="2"/>
      <c r="G9" s="2"/>
      <c r="H9" s="1"/>
      <c r="I9" s="1"/>
      <c r="J9" s="1"/>
      <c r="K9" s="1"/>
      <c r="L9" s="1"/>
      <c r="M9" s="1"/>
    </row>
    <row r="10" spans="1:13" ht="15.6" x14ac:dyDescent="0.3">
      <c r="C10" s="2"/>
      <c r="D10" s="2"/>
      <c r="E10" s="2"/>
      <c r="F10" s="2"/>
      <c r="G10" s="2"/>
      <c r="H10" s="1"/>
      <c r="I10" s="1"/>
      <c r="J10" s="1"/>
      <c r="K10" s="1"/>
      <c r="L10" s="1"/>
      <c r="M10" s="1"/>
    </row>
    <row r="11" spans="1:13" ht="15" thickBot="1" x14ac:dyDescent="0.35"/>
    <row r="12" spans="1:13" ht="16.2" thickBot="1" x14ac:dyDescent="0.35">
      <c r="A12" s="6" t="s">
        <v>0</v>
      </c>
      <c r="B12" s="7" t="s">
        <v>1</v>
      </c>
      <c r="C12" s="7" t="s">
        <v>2</v>
      </c>
    </row>
    <row r="13" spans="1:13" s="8" customFormat="1" x14ac:dyDescent="0.3">
      <c r="A13" s="12">
        <v>1</v>
      </c>
      <c r="B13" s="12">
        <v>3740967</v>
      </c>
      <c r="C13" s="13" t="s">
        <v>5</v>
      </c>
    </row>
    <row r="14" spans="1:13" x14ac:dyDescent="0.3">
      <c r="A14" s="12">
        <f>A13+1</f>
        <v>2</v>
      </c>
      <c r="B14" s="12">
        <v>13428745</v>
      </c>
      <c r="C14" s="13" t="s">
        <v>6</v>
      </c>
    </row>
    <row r="15" spans="1:13" x14ac:dyDescent="0.3">
      <c r="A15" s="12">
        <f>A13+2</f>
        <v>3</v>
      </c>
      <c r="B15" s="12">
        <v>19099018</v>
      </c>
      <c r="C15" s="13" t="s">
        <v>7</v>
      </c>
    </row>
    <row r="16" spans="1:13" x14ac:dyDescent="0.3">
      <c r="A16" s="12">
        <f>A13+3</f>
        <v>4</v>
      </c>
      <c r="B16" s="12">
        <v>19432437</v>
      </c>
      <c r="C16" s="13" t="s">
        <v>8</v>
      </c>
    </row>
    <row r="17" spans="1:3" x14ac:dyDescent="0.3">
      <c r="A17" s="12">
        <f>A13+4</f>
        <v>5</v>
      </c>
      <c r="B17" s="12">
        <v>20212750</v>
      </c>
      <c r="C17" s="13" t="s">
        <v>9</v>
      </c>
    </row>
    <row r="18" spans="1:3" x14ac:dyDescent="0.3">
      <c r="A18" s="12">
        <f>A13+5</f>
        <v>6</v>
      </c>
      <c r="B18" s="12">
        <v>20249486</v>
      </c>
      <c r="C18" s="13" t="s">
        <v>10</v>
      </c>
    </row>
    <row r="19" spans="1:3" x14ac:dyDescent="0.3">
      <c r="A19" s="12">
        <f>A13+6</f>
        <v>7</v>
      </c>
      <c r="B19" s="12">
        <v>21866583</v>
      </c>
      <c r="C19" s="13" t="s">
        <v>11</v>
      </c>
    </row>
    <row r="20" spans="1:3" x14ac:dyDescent="0.3">
      <c r="A20" s="12">
        <f>A13+7</f>
        <v>8</v>
      </c>
      <c r="B20" s="12">
        <v>23937465</v>
      </c>
      <c r="C20" s="13" t="s">
        <v>12</v>
      </c>
    </row>
    <row r="21" spans="1:3" x14ac:dyDescent="0.3">
      <c r="A21" s="12">
        <f>A13+8</f>
        <v>9</v>
      </c>
      <c r="B21" s="12">
        <v>24235274</v>
      </c>
      <c r="C21" s="13" t="s">
        <v>13</v>
      </c>
    </row>
    <row r="22" spans="1:3" x14ac:dyDescent="0.3">
      <c r="A22" s="12">
        <f>A13+9</f>
        <v>10</v>
      </c>
      <c r="B22" s="12">
        <v>24241659</v>
      </c>
      <c r="C22" s="13" t="s">
        <v>14</v>
      </c>
    </row>
    <row r="23" spans="1:3" x14ac:dyDescent="0.3">
      <c r="A23" s="12">
        <f>A13+10</f>
        <v>11</v>
      </c>
      <c r="B23" s="12">
        <v>24245976</v>
      </c>
      <c r="C23" s="13" t="s">
        <v>15</v>
      </c>
    </row>
    <row r="24" spans="1:3" x14ac:dyDescent="0.3">
      <c r="A24" s="12">
        <f>A13+11</f>
        <v>12</v>
      </c>
      <c r="B24" s="12">
        <v>24439692</v>
      </c>
      <c r="C24" s="13" t="s">
        <v>16</v>
      </c>
    </row>
    <row r="25" spans="1:3" x14ac:dyDescent="0.3">
      <c r="A25" s="12">
        <f>A13+12</f>
        <v>13</v>
      </c>
      <c r="B25" s="12">
        <v>25516809</v>
      </c>
      <c r="C25" s="13" t="s">
        <v>17</v>
      </c>
    </row>
    <row r="26" spans="1:3" x14ac:dyDescent="0.3">
      <c r="A26" s="12">
        <f>A13+13</f>
        <v>14</v>
      </c>
      <c r="B26" s="12">
        <v>25525672</v>
      </c>
      <c r="C26" s="13" t="s">
        <v>18</v>
      </c>
    </row>
    <row r="27" spans="1:3" ht="28.2" x14ac:dyDescent="0.3">
      <c r="A27" s="12">
        <f>A13+14</f>
        <v>15</v>
      </c>
      <c r="B27" s="12">
        <v>25529397</v>
      </c>
      <c r="C27" s="13" t="s">
        <v>19</v>
      </c>
    </row>
    <row r="28" spans="1:3" x14ac:dyDescent="0.3">
      <c r="A28" s="12">
        <f>A13+15</f>
        <v>16</v>
      </c>
      <c r="B28" s="12">
        <v>30242258</v>
      </c>
      <c r="C28" s="13" t="s">
        <v>20</v>
      </c>
    </row>
    <row r="29" spans="1:3" x14ac:dyDescent="0.3">
      <c r="A29" s="12">
        <f>A13+16</f>
        <v>17</v>
      </c>
      <c r="B29" s="12">
        <v>30335195</v>
      </c>
      <c r="C29" s="13" t="s">
        <v>21</v>
      </c>
    </row>
    <row r="30" spans="1:3" x14ac:dyDescent="0.3">
      <c r="A30" s="12">
        <f>A13+17</f>
        <v>18</v>
      </c>
      <c r="B30" s="12">
        <v>30392756</v>
      </c>
      <c r="C30" s="13" t="s">
        <v>22</v>
      </c>
    </row>
    <row r="31" spans="1:3" x14ac:dyDescent="0.3">
      <c r="A31" s="12">
        <f>A13+18</f>
        <v>19</v>
      </c>
      <c r="B31" s="12">
        <v>30546310</v>
      </c>
      <c r="C31" s="13" t="s">
        <v>23</v>
      </c>
    </row>
    <row r="32" spans="1:3" x14ac:dyDescent="0.3">
      <c r="A32" s="12">
        <f>A13+19</f>
        <v>20</v>
      </c>
      <c r="B32" s="12">
        <v>30983056</v>
      </c>
      <c r="C32" s="13" t="s">
        <v>24</v>
      </c>
    </row>
    <row r="33" spans="1:3" x14ac:dyDescent="0.3">
      <c r="A33" s="12">
        <f>A13+20</f>
        <v>21</v>
      </c>
      <c r="B33" s="12">
        <v>31102874</v>
      </c>
      <c r="C33" s="13" t="s">
        <v>25</v>
      </c>
    </row>
    <row r="34" spans="1:3" x14ac:dyDescent="0.3">
      <c r="A34" s="12">
        <f>A13+21</f>
        <v>22</v>
      </c>
      <c r="B34" s="12">
        <v>31816235</v>
      </c>
      <c r="C34" s="13" t="s">
        <v>26</v>
      </c>
    </row>
    <row r="35" spans="1:3" x14ac:dyDescent="0.3">
      <c r="A35" s="12">
        <f>A13+22</f>
        <v>23</v>
      </c>
      <c r="B35" s="12">
        <v>32813853</v>
      </c>
      <c r="C35" s="13" t="s">
        <v>27</v>
      </c>
    </row>
    <row r="36" spans="1:3" x14ac:dyDescent="0.3">
      <c r="A36" s="12">
        <f>A13+23</f>
        <v>24</v>
      </c>
      <c r="B36" s="12">
        <v>32902471</v>
      </c>
      <c r="C36" s="13" t="s">
        <v>28</v>
      </c>
    </row>
    <row r="37" spans="1:3" x14ac:dyDescent="0.3">
      <c r="A37" s="12">
        <f>A13+24</f>
        <v>25</v>
      </c>
      <c r="B37" s="12">
        <v>33339962</v>
      </c>
      <c r="C37" s="13" t="s">
        <v>29</v>
      </c>
    </row>
    <row r="38" spans="1:3" ht="28.2" x14ac:dyDescent="0.3">
      <c r="A38" s="12">
        <f>A13+25</f>
        <v>26</v>
      </c>
      <c r="B38" s="12">
        <v>33806902</v>
      </c>
      <c r="C38" s="13" t="s">
        <v>30</v>
      </c>
    </row>
    <row r="39" spans="1:3" x14ac:dyDescent="0.3">
      <c r="A39" s="12">
        <f>A13+26</f>
        <v>27</v>
      </c>
      <c r="B39" s="12">
        <v>34314692</v>
      </c>
      <c r="C39" s="13" t="s">
        <v>31</v>
      </c>
    </row>
    <row r="40" spans="1:3" x14ac:dyDescent="0.3">
      <c r="A40" s="12">
        <f>A13+27</f>
        <v>28</v>
      </c>
      <c r="B40" s="12">
        <v>34316584</v>
      </c>
      <c r="C40" s="13" t="s">
        <v>32</v>
      </c>
    </row>
    <row r="41" spans="1:3" x14ac:dyDescent="0.3">
      <c r="A41" s="12">
        <f>A13+28</f>
        <v>29</v>
      </c>
      <c r="B41" s="12">
        <v>34545813</v>
      </c>
      <c r="C41" s="13" t="s">
        <v>33</v>
      </c>
    </row>
    <row r="42" spans="1:3" x14ac:dyDescent="0.3">
      <c r="A42" s="12">
        <f>A13+29</f>
        <v>30</v>
      </c>
      <c r="B42" s="12">
        <v>35113654</v>
      </c>
      <c r="C42" s="13" t="s">
        <v>34</v>
      </c>
    </row>
    <row r="43" spans="1:3" x14ac:dyDescent="0.3">
      <c r="A43" s="12">
        <f>A13+30</f>
        <v>31</v>
      </c>
      <c r="B43" s="12">
        <v>35341341</v>
      </c>
      <c r="C43" s="13" t="s">
        <v>35</v>
      </c>
    </row>
    <row r="44" spans="1:3" x14ac:dyDescent="0.3">
      <c r="A44" s="12">
        <f>A13+31</f>
        <v>32</v>
      </c>
      <c r="B44" s="12">
        <v>35682580</v>
      </c>
      <c r="C44" s="13" t="s">
        <v>36</v>
      </c>
    </row>
    <row r="45" spans="1:3" x14ac:dyDescent="0.3">
      <c r="A45" s="12">
        <f>A13+32</f>
        <v>33</v>
      </c>
      <c r="B45" s="12">
        <v>35798435</v>
      </c>
      <c r="C45" s="13" t="s">
        <v>37</v>
      </c>
    </row>
    <row r="46" spans="1:3" x14ac:dyDescent="0.3">
      <c r="A46" s="12">
        <f>A13+33</f>
        <v>34</v>
      </c>
      <c r="B46" s="12">
        <v>36004125</v>
      </c>
      <c r="C46" s="13" t="s">
        <v>38</v>
      </c>
    </row>
    <row r="47" spans="1:3" x14ac:dyDescent="0.3">
      <c r="A47" s="12">
        <f>A13+34</f>
        <v>35</v>
      </c>
      <c r="B47" s="12">
        <v>36162168</v>
      </c>
      <c r="C47" s="13" t="s">
        <v>39</v>
      </c>
    </row>
    <row r="48" spans="1:3" x14ac:dyDescent="0.3">
      <c r="A48" s="12">
        <f>A13+35</f>
        <v>36</v>
      </c>
      <c r="B48" s="12">
        <v>36573533</v>
      </c>
      <c r="C48" s="13" t="s">
        <v>40</v>
      </c>
    </row>
    <row r="49" spans="1:3" x14ac:dyDescent="0.3">
      <c r="A49" s="12">
        <f>A13+36</f>
        <v>37</v>
      </c>
      <c r="B49" s="12">
        <v>36722861</v>
      </c>
      <c r="C49" s="13" t="s">
        <v>41</v>
      </c>
    </row>
    <row r="50" spans="1:3" x14ac:dyDescent="0.3">
      <c r="A50" s="12">
        <f>A13+37</f>
        <v>38</v>
      </c>
      <c r="B50" s="12">
        <v>36729561</v>
      </c>
      <c r="C50" s="13" t="s">
        <v>42</v>
      </c>
    </row>
    <row r="51" spans="1:3" x14ac:dyDescent="0.3">
      <c r="A51" s="12">
        <f>A13+38</f>
        <v>39</v>
      </c>
      <c r="B51" s="12">
        <v>37118811</v>
      </c>
      <c r="C51" s="13" t="s">
        <v>43</v>
      </c>
    </row>
    <row r="52" spans="1:3" x14ac:dyDescent="0.3">
      <c r="A52" s="12">
        <f>A13+39</f>
        <v>40</v>
      </c>
      <c r="B52" s="12">
        <v>37451875</v>
      </c>
      <c r="C52" s="13" t="s">
        <v>44</v>
      </c>
    </row>
    <row r="53" spans="1:3" x14ac:dyDescent="0.3">
      <c r="A53" s="12">
        <f>A13+40</f>
        <v>41</v>
      </c>
      <c r="B53" s="12">
        <v>37452821</v>
      </c>
      <c r="C53" s="13" t="s">
        <v>45</v>
      </c>
    </row>
    <row r="54" spans="1:3" x14ac:dyDescent="0.3">
      <c r="A54" s="12">
        <f>A13+41</f>
        <v>42</v>
      </c>
      <c r="B54" s="12">
        <v>37807247</v>
      </c>
      <c r="C54" s="13" t="s">
        <v>46</v>
      </c>
    </row>
    <row r="55" spans="1:3" x14ac:dyDescent="0.3">
      <c r="A55" s="12">
        <f>A13+42</f>
        <v>43</v>
      </c>
      <c r="B55" s="12">
        <v>37901535</v>
      </c>
      <c r="C55" s="13" t="s">
        <v>47</v>
      </c>
    </row>
    <row r="56" spans="1:3" x14ac:dyDescent="0.3">
      <c r="A56" s="12">
        <f>A13+43</f>
        <v>44</v>
      </c>
      <c r="B56" s="12">
        <v>38334267</v>
      </c>
      <c r="C56" s="13" t="s">
        <v>48</v>
      </c>
    </row>
    <row r="57" spans="1:3" x14ac:dyDescent="0.3">
      <c r="A57" s="12">
        <f>A13+44</f>
        <v>45</v>
      </c>
      <c r="B57" s="12">
        <v>38580689</v>
      </c>
      <c r="C57" s="13" t="s">
        <v>49</v>
      </c>
    </row>
    <row r="58" spans="1:3" x14ac:dyDescent="0.3">
      <c r="A58" s="12">
        <f>A13+45</f>
        <v>46</v>
      </c>
      <c r="B58" s="12">
        <v>38622330</v>
      </c>
      <c r="C58" s="13" t="s">
        <v>50</v>
      </c>
    </row>
    <row r="59" spans="1:3" x14ac:dyDescent="0.3">
      <c r="A59" s="12">
        <f>A13+46</f>
        <v>47</v>
      </c>
      <c r="B59" s="12">
        <v>38676653</v>
      </c>
      <c r="C59" s="13" t="s">
        <v>51</v>
      </c>
    </row>
    <row r="60" spans="1:3" x14ac:dyDescent="0.3">
      <c r="A60" s="12">
        <f>A13+47</f>
        <v>48</v>
      </c>
      <c r="B60" s="12">
        <v>38996214</v>
      </c>
      <c r="C60" s="13" t="s">
        <v>52</v>
      </c>
    </row>
    <row r="61" spans="1:3" x14ac:dyDescent="0.3">
      <c r="A61" s="12">
        <f>A13+48</f>
        <v>49</v>
      </c>
      <c r="B61" s="12">
        <v>39051801</v>
      </c>
      <c r="C61" s="13" t="s">
        <v>53</v>
      </c>
    </row>
    <row r="62" spans="1:3" x14ac:dyDescent="0.3">
      <c r="A62" s="12">
        <f>A13+49</f>
        <v>50</v>
      </c>
      <c r="B62" s="12">
        <v>39096706</v>
      </c>
      <c r="C62" s="13" t="s">
        <v>54</v>
      </c>
    </row>
    <row r="63" spans="1:3" x14ac:dyDescent="0.3">
      <c r="A63" s="12">
        <f>A13+50</f>
        <v>51</v>
      </c>
      <c r="B63" s="12">
        <v>39336087</v>
      </c>
      <c r="C63" s="13" t="s">
        <v>55</v>
      </c>
    </row>
    <row r="64" spans="1:3" x14ac:dyDescent="0.3">
      <c r="A64" s="12">
        <f>A13+51</f>
        <v>52</v>
      </c>
      <c r="B64" s="12">
        <v>39411389</v>
      </c>
      <c r="C64" s="13" t="s">
        <v>56</v>
      </c>
    </row>
    <row r="65" spans="1:3" x14ac:dyDescent="0.3">
      <c r="A65" s="12">
        <f>A13+52</f>
        <v>53</v>
      </c>
      <c r="B65" s="12">
        <v>39708062</v>
      </c>
      <c r="C65" s="13" t="s">
        <v>57</v>
      </c>
    </row>
    <row r="66" spans="1:3" x14ac:dyDescent="0.3">
      <c r="A66" s="12">
        <f>A13+53</f>
        <v>54</v>
      </c>
      <c r="B66" s="12">
        <v>39757083</v>
      </c>
      <c r="C66" s="13" t="s">
        <v>58</v>
      </c>
    </row>
    <row r="67" spans="1:3" x14ac:dyDescent="0.3">
      <c r="A67" s="12">
        <f>A13+54</f>
        <v>55</v>
      </c>
      <c r="B67" s="12">
        <v>39839710</v>
      </c>
      <c r="C67" s="13" t="s">
        <v>59</v>
      </c>
    </row>
    <row r="68" spans="1:3" ht="28.2" x14ac:dyDescent="0.3">
      <c r="A68" s="12">
        <f>A13+55</f>
        <v>56</v>
      </c>
      <c r="B68" s="12">
        <v>40351318</v>
      </c>
      <c r="C68" s="13" t="s">
        <v>60</v>
      </c>
    </row>
    <row r="69" spans="1:3" x14ac:dyDescent="0.3">
      <c r="A69" s="12">
        <f>A13+56</f>
        <v>57</v>
      </c>
      <c r="B69" s="12">
        <v>40632615</v>
      </c>
      <c r="C69" s="13" t="s">
        <v>61</v>
      </c>
    </row>
    <row r="70" spans="1:3" x14ac:dyDescent="0.3">
      <c r="A70" s="12">
        <f>A13+57</f>
        <v>58</v>
      </c>
      <c r="B70" s="12">
        <v>40649613</v>
      </c>
      <c r="C70" s="13" t="s">
        <v>62</v>
      </c>
    </row>
    <row r="71" spans="1:3" x14ac:dyDescent="0.3">
      <c r="A71" s="12">
        <f>A13+58</f>
        <v>59</v>
      </c>
      <c r="B71" s="12">
        <v>40940066</v>
      </c>
      <c r="C71" s="13" t="s">
        <v>63</v>
      </c>
    </row>
    <row r="72" spans="1:3" x14ac:dyDescent="0.3">
      <c r="A72" s="12">
        <f>A13+59</f>
        <v>60</v>
      </c>
      <c r="B72" s="12">
        <v>41115591</v>
      </c>
      <c r="C72" s="13" t="s">
        <v>64</v>
      </c>
    </row>
    <row r="73" spans="1:3" x14ac:dyDescent="0.3">
      <c r="A73" s="12">
        <f>A13+60</f>
        <v>61</v>
      </c>
      <c r="B73" s="12">
        <v>41337315</v>
      </c>
      <c r="C73" s="13" t="s">
        <v>65</v>
      </c>
    </row>
    <row r="74" spans="1:3" x14ac:dyDescent="0.3">
      <c r="A74" s="12">
        <f>A13+61</f>
        <v>62</v>
      </c>
      <c r="B74" s="12">
        <v>41772196</v>
      </c>
      <c r="C74" s="13" t="s">
        <v>66</v>
      </c>
    </row>
    <row r="75" spans="1:3" x14ac:dyDescent="0.3">
      <c r="A75" s="12">
        <f>A13+62</f>
        <v>63</v>
      </c>
      <c r="B75" s="12">
        <v>41855218</v>
      </c>
      <c r="C75" s="13" t="s">
        <v>67</v>
      </c>
    </row>
    <row r="76" spans="1:3" x14ac:dyDescent="0.3">
      <c r="A76" s="12">
        <f>A13+63</f>
        <v>64</v>
      </c>
      <c r="B76" s="12">
        <v>42302739</v>
      </c>
      <c r="C76" s="13" t="s">
        <v>68</v>
      </c>
    </row>
    <row r="77" spans="1:3" x14ac:dyDescent="0.3">
      <c r="A77" s="12">
        <f>A13+64</f>
        <v>65</v>
      </c>
      <c r="B77" s="12">
        <v>42956900</v>
      </c>
      <c r="C77" s="13" t="s">
        <v>69</v>
      </c>
    </row>
    <row r="78" spans="1:3" x14ac:dyDescent="0.3">
      <c r="A78" s="12">
        <f>A13+65</f>
        <v>66</v>
      </c>
      <c r="B78" s="12">
        <v>42977632</v>
      </c>
      <c r="C78" s="13" t="s">
        <v>70</v>
      </c>
    </row>
    <row r="79" spans="1:3" ht="28.2" x14ac:dyDescent="0.3">
      <c r="A79" s="12">
        <f>A13+66</f>
        <v>67</v>
      </c>
      <c r="B79" s="12">
        <v>43427667</v>
      </c>
      <c r="C79" s="13" t="s">
        <v>71</v>
      </c>
    </row>
    <row r="80" spans="1:3" x14ac:dyDescent="0.3">
      <c r="A80" s="12">
        <f>A13+67</f>
        <v>68</v>
      </c>
      <c r="B80" s="12">
        <v>2454506536</v>
      </c>
      <c r="C80" s="13" t="s">
        <v>72</v>
      </c>
    </row>
    <row r="81" spans="1:3" x14ac:dyDescent="0.3">
      <c r="A81" s="12">
        <f>A13+68</f>
        <v>69</v>
      </c>
      <c r="B81" s="12">
        <v>2651400421</v>
      </c>
      <c r="C81" s="13" t="s">
        <v>73</v>
      </c>
    </row>
    <row r="82" spans="1:3" x14ac:dyDescent="0.3">
      <c r="A82" s="12">
        <f>A13+69</f>
        <v>70</v>
      </c>
      <c r="B82" s="12">
        <v>2681100658</v>
      </c>
      <c r="C82" s="13" t="s">
        <v>74</v>
      </c>
    </row>
    <row r="83" spans="1:3" x14ac:dyDescent="0.3">
      <c r="A83" s="12">
        <f>A13+70</f>
        <v>71</v>
      </c>
      <c r="B83" s="12">
        <v>2817208805</v>
      </c>
      <c r="C83" s="13" t="s">
        <v>75</v>
      </c>
    </row>
    <row r="84" spans="1:3" x14ac:dyDescent="0.3">
      <c r="A84" s="12">
        <f>A13+71</f>
        <v>72</v>
      </c>
      <c r="B84" s="12">
        <v>3369211543</v>
      </c>
      <c r="C84" s="13" t="s">
        <v>76</v>
      </c>
    </row>
    <row r="86" spans="1:3" ht="18" x14ac:dyDescent="0.35">
      <c r="B86" s="154"/>
      <c r="C86" s="155"/>
    </row>
    <row r="90" spans="1:3" ht="15.6" x14ac:dyDescent="0.3">
      <c r="B90" s="156"/>
      <c r="C90" s="155"/>
    </row>
  </sheetData>
  <mergeCells count="4">
    <mergeCell ref="I7:M7"/>
    <mergeCell ref="A4:C5"/>
    <mergeCell ref="B86:C86"/>
    <mergeCell ref="B90:C9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3F2D-7DB9-47B9-9147-4E341E0B61D1}">
  <dimension ref="A1:M24"/>
  <sheetViews>
    <sheetView view="pageBreakPreview" zoomScaleNormal="100" zoomScaleSheetLayoutView="100" workbookViewId="0">
      <selection activeCell="F22" sqref="F22"/>
    </sheetView>
  </sheetViews>
  <sheetFormatPr defaultRowHeight="14.4" x14ac:dyDescent="0.3"/>
  <cols>
    <col min="1" max="1" width="6.77734375" customWidth="1"/>
    <col min="2" max="2" width="16.5546875" customWidth="1"/>
    <col min="3" max="3" width="97.5546875" customWidth="1"/>
  </cols>
  <sheetData>
    <row r="1" spans="1:13" ht="15.6" x14ac:dyDescent="0.3">
      <c r="C1" s="5"/>
    </row>
    <row r="2" spans="1:13" ht="15.6" x14ac:dyDescent="0.3">
      <c r="C2" s="5"/>
    </row>
    <row r="4" spans="1:13" ht="18" x14ac:dyDescent="0.3">
      <c r="A4" s="151" t="s">
        <v>3</v>
      </c>
      <c r="B4" s="152"/>
      <c r="C4" s="152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43.2" customHeight="1" x14ac:dyDescent="0.3">
      <c r="A5" s="152"/>
      <c r="B5" s="152"/>
      <c r="C5" s="152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8" x14ac:dyDescent="0.3">
      <c r="A6" s="10"/>
      <c r="B6" s="10"/>
      <c r="C6" s="4" t="s">
        <v>4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6" x14ac:dyDescent="0.3">
      <c r="I7" s="153"/>
      <c r="J7" s="153"/>
      <c r="K7" s="153"/>
      <c r="L7" s="153"/>
      <c r="M7" s="153"/>
    </row>
    <row r="9" spans="1:13" ht="17.399999999999999" x14ac:dyDescent="0.3">
      <c r="C9" s="36" t="s">
        <v>144</v>
      </c>
      <c r="D9" s="9"/>
      <c r="E9" s="9"/>
      <c r="F9" s="9"/>
      <c r="G9" s="9"/>
      <c r="H9" s="11"/>
      <c r="I9" s="11"/>
      <c r="J9" s="11"/>
      <c r="K9" s="11"/>
      <c r="L9" s="11"/>
      <c r="M9" s="11"/>
    </row>
    <row r="10" spans="1:13" ht="15.6" x14ac:dyDescent="0.3">
      <c r="C10" s="9"/>
      <c r="D10" s="9"/>
      <c r="E10" s="9"/>
      <c r="F10" s="9"/>
      <c r="G10" s="9"/>
      <c r="H10" s="11"/>
      <c r="I10" s="11"/>
      <c r="J10" s="11"/>
      <c r="K10" s="11"/>
      <c r="L10" s="11"/>
      <c r="M10" s="11"/>
    </row>
    <row r="11" spans="1:13" ht="15" thickBot="1" x14ac:dyDescent="0.35"/>
    <row r="12" spans="1:13" ht="16.2" thickBot="1" x14ac:dyDescent="0.35">
      <c r="A12" s="6" t="s">
        <v>0</v>
      </c>
      <c r="B12" s="7" t="s">
        <v>1</v>
      </c>
      <c r="C12" s="7" t="s">
        <v>2</v>
      </c>
    </row>
    <row r="13" spans="1:13" ht="15.6" x14ac:dyDescent="0.3">
      <c r="A13" s="37">
        <v>1</v>
      </c>
      <c r="B13" s="38" t="s">
        <v>145</v>
      </c>
      <c r="C13" s="28" t="s">
        <v>146</v>
      </c>
    </row>
    <row r="14" spans="1:13" ht="15.6" x14ac:dyDescent="0.3">
      <c r="A14" s="39">
        <v>2</v>
      </c>
      <c r="B14" s="39" t="s">
        <v>147</v>
      </c>
      <c r="C14" s="28" t="s">
        <v>148</v>
      </c>
    </row>
    <row r="15" spans="1:13" s="8" customFormat="1" ht="15.6" x14ac:dyDescent="0.3">
      <c r="A15" s="40">
        <v>3</v>
      </c>
      <c r="B15" s="41" t="s">
        <v>149</v>
      </c>
      <c r="C15" s="28" t="s">
        <v>150</v>
      </c>
    </row>
    <row r="16" spans="1:13" s="42" customFormat="1" ht="15.6" x14ac:dyDescent="0.3">
      <c r="A16" s="41">
        <v>4</v>
      </c>
      <c r="B16" s="38" t="s">
        <v>151</v>
      </c>
      <c r="C16" s="28" t="s">
        <v>152</v>
      </c>
    </row>
    <row r="20" spans="2:2" ht="18" x14ac:dyDescent="0.35">
      <c r="B20" s="35"/>
    </row>
    <row r="24" spans="2:2" ht="15.6" x14ac:dyDescent="0.3">
      <c r="B24" s="43"/>
    </row>
  </sheetData>
  <mergeCells count="2">
    <mergeCell ref="A4:C5"/>
    <mergeCell ref="I7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7D6A7-9DEB-49BD-9F26-C1611E80412E}">
  <dimension ref="A1:M38"/>
  <sheetViews>
    <sheetView view="pageBreakPreview" topLeftCell="A10" zoomScaleNormal="100" zoomScaleSheetLayoutView="100" workbookViewId="0">
      <selection activeCell="B29" sqref="B29"/>
    </sheetView>
  </sheetViews>
  <sheetFormatPr defaultRowHeight="14.4" x14ac:dyDescent="0.3"/>
  <cols>
    <col min="1" max="1" width="6.6640625" customWidth="1"/>
    <col min="2" max="2" width="18.44140625" customWidth="1"/>
    <col min="3" max="3" width="95.44140625" customWidth="1"/>
    <col min="257" max="257" width="6.6640625" customWidth="1"/>
    <col min="258" max="258" width="18.44140625" customWidth="1"/>
    <col min="259" max="259" width="95.44140625" customWidth="1"/>
    <col min="513" max="513" width="6.6640625" customWidth="1"/>
    <col min="514" max="514" width="18.44140625" customWidth="1"/>
    <col min="515" max="515" width="95.44140625" customWidth="1"/>
    <col min="769" max="769" width="6.6640625" customWidth="1"/>
    <col min="770" max="770" width="18.44140625" customWidth="1"/>
    <col min="771" max="771" width="95.44140625" customWidth="1"/>
    <col min="1025" max="1025" width="6.6640625" customWidth="1"/>
    <col min="1026" max="1026" width="18.44140625" customWidth="1"/>
    <col min="1027" max="1027" width="95.44140625" customWidth="1"/>
    <col min="1281" max="1281" width="6.6640625" customWidth="1"/>
    <col min="1282" max="1282" width="18.44140625" customWidth="1"/>
    <col min="1283" max="1283" width="95.44140625" customWidth="1"/>
    <col min="1537" max="1537" width="6.6640625" customWidth="1"/>
    <col min="1538" max="1538" width="18.44140625" customWidth="1"/>
    <col min="1539" max="1539" width="95.44140625" customWidth="1"/>
    <col min="1793" max="1793" width="6.6640625" customWidth="1"/>
    <col min="1794" max="1794" width="18.44140625" customWidth="1"/>
    <col min="1795" max="1795" width="95.44140625" customWidth="1"/>
    <col min="2049" max="2049" width="6.6640625" customWidth="1"/>
    <col min="2050" max="2050" width="18.44140625" customWidth="1"/>
    <col min="2051" max="2051" width="95.44140625" customWidth="1"/>
    <col min="2305" max="2305" width="6.6640625" customWidth="1"/>
    <col min="2306" max="2306" width="18.44140625" customWidth="1"/>
    <col min="2307" max="2307" width="95.44140625" customWidth="1"/>
    <col min="2561" max="2561" width="6.6640625" customWidth="1"/>
    <col min="2562" max="2562" width="18.44140625" customWidth="1"/>
    <col min="2563" max="2563" width="95.44140625" customWidth="1"/>
    <col min="2817" max="2817" width="6.6640625" customWidth="1"/>
    <col min="2818" max="2818" width="18.44140625" customWidth="1"/>
    <col min="2819" max="2819" width="95.44140625" customWidth="1"/>
    <col min="3073" max="3073" width="6.6640625" customWidth="1"/>
    <col min="3074" max="3074" width="18.44140625" customWidth="1"/>
    <col min="3075" max="3075" width="95.44140625" customWidth="1"/>
    <col min="3329" max="3329" width="6.6640625" customWidth="1"/>
    <col min="3330" max="3330" width="18.44140625" customWidth="1"/>
    <col min="3331" max="3331" width="95.44140625" customWidth="1"/>
    <col min="3585" max="3585" width="6.6640625" customWidth="1"/>
    <col min="3586" max="3586" width="18.44140625" customWidth="1"/>
    <col min="3587" max="3587" width="95.44140625" customWidth="1"/>
    <col min="3841" max="3841" width="6.6640625" customWidth="1"/>
    <col min="3842" max="3842" width="18.44140625" customWidth="1"/>
    <col min="3843" max="3843" width="95.44140625" customWidth="1"/>
    <col min="4097" max="4097" width="6.6640625" customWidth="1"/>
    <col min="4098" max="4098" width="18.44140625" customWidth="1"/>
    <col min="4099" max="4099" width="95.44140625" customWidth="1"/>
    <col min="4353" max="4353" width="6.6640625" customWidth="1"/>
    <col min="4354" max="4354" width="18.44140625" customWidth="1"/>
    <col min="4355" max="4355" width="95.44140625" customWidth="1"/>
    <col min="4609" max="4609" width="6.6640625" customWidth="1"/>
    <col min="4610" max="4610" width="18.44140625" customWidth="1"/>
    <col min="4611" max="4611" width="95.44140625" customWidth="1"/>
    <col min="4865" max="4865" width="6.6640625" customWidth="1"/>
    <col min="4866" max="4866" width="18.44140625" customWidth="1"/>
    <col min="4867" max="4867" width="95.44140625" customWidth="1"/>
    <col min="5121" max="5121" width="6.6640625" customWidth="1"/>
    <col min="5122" max="5122" width="18.44140625" customWidth="1"/>
    <col min="5123" max="5123" width="95.44140625" customWidth="1"/>
    <col min="5377" max="5377" width="6.6640625" customWidth="1"/>
    <col min="5378" max="5378" width="18.44140625" customWidth="1"/>
    <col min="5379" max="5379" width="95.44140625" customWidth="1"/>
    <col min="5633" max="5633" width="6.6640625" customWidth="1"/>
    <col min="5634" max="5634" width="18.44140625" customWidth="1"/>
    <col min="5635" max="5635" width="95.44140625" customWidth="1"/>
    <col min="5889" max="5889" width="6.6640625" customWidth="1"/>
    <col min="5890" max="5890" width="18.44140625" customWidth="1"/>
    <col min="5891" max="5891" width="95.44140625" customWidth="1"/>
    <col min="6145" max="6145" width="6.6640625" customWidth="1"/>
    <col min="6146" max="6146" width="18.44140625" customWidth="1"/>
    <col min="6147" max="6147" width="95.44140625" customWidth="1"/>
    <col min="6401" max="6401" width="6.6640625" customWidth="1"/>
    <col min="6402" max="6402" width="18.44140625" customWidth="1"/>
    <col min="6403" max="6403" width="95.44140625" customWidth="1"/>
    <col min="6657" max="6657" width="6.6640625" customWidth="1"/>
    <col min="6658" max="6658" width="18.44140625" customWidth="1"/>
    <col min="6659" max="6659" width="95.44140625" customWidth="1"/>
    <col min="6913" max="6913" width="6.6640625" customWidth="1"/>
    <col min="6914" max="6914" width="18.44140625" customWidth="1"/>
    <col min="6915" max="6915" width="95.44140625" customWidth="1"/>
    <col min="7169" max="7169" width="6.6640625" customWidth="1"/>
    <col min="7170" max="7170" width="18.44140625" customWidth="1"/>
    <col min="7171" max="7171" width="95.44140625" customWidth="1"/>
    <col min="7425" max="7425" width="6.6640625" customWidth="1"/>
    <col min="7426" max="7426" width="18.44140625" customWidth="1"/>
    <col min="7427" max="7427" width="95.44140625" customWidth="1"/>
    <col min="7681" max="7681" width="6.6640625" customWidth="1"/>
    <col min="7682" max="7682" width="18.44140625" customWidth="1"/>
    <col min="7683" max="7683" width="95.44140625" customWidth="1"/>
    <col min="7937" max="7937" width="6.6640625" customWidth="1"/>
    <col min="7938" max="7938" width="18.44140625" customWidth="1"/>
    <col min="7939" max="7939" width="95.44140625" customWidth="1"/>
    <col min="8193" max="8193" width="6.6640625" customWidth="1"/>
    <col min="8194" max="8194" width="18.44140625" customWidth="1"/>
    <col min="8195" max="8195" width="95.44140625" customWidth="1"/>
    <col min="8449" max="8449" width="6.6640625" customWidth="1"/>
    <col min="8450" max="8450" width="18.44140625" customWidth="1"/>
    <col min="8451" max="8451" width="95.44140625" customWidth="1"/>
    <col min="8705" max="8705" width="6.6640625" customWidth="1"/>
    <col min="8706" max="8706" width="18.44140625" customWidth="1"/>
    <col min="8707" max="8707" width="95.44140625" customWidth="1"/>
    <col min="8961" max="8961" width="6.6640625" customWidth="1"/>
    <col min="8962" max="8962" width="18.44140625" customWidth="1"/>
    <col min="8963" max="8963" width="95.44140625" customWidth="1"/>
    <col min="9217" max="9217" width="6.6640625" customWidth="1"/>
    <col min="9218" max="9218" width="18.44140625" customWidth="1"/>
    <col min="9219" max="9219" width="95.44140625" customWidth="1"/>
    <col min="9473" max="9473" width="6.6640625" customWidth="1"/>
    <col min="9474" max="9474" width="18.44140625" customWidth="1"/>
    <col min="9475" max="9475" width="95.44140625" customWidth="1"/>
    <col min="9729" max="9729" width="6.6640625" customWidth="1"/>
    <col min="9730" max="9730" width="18.44140625" customWidth="1"/>
    <col min="9731" max="9731" width="95.44140625" customWidth="1"/>
    <col min="9985" max="9985" width="6.6640625" customWidth="1"/>
    <col min="9986" max="9986" width="18.44140625" customWidth="1"/>
    <col min="9987" max="9987" width="95.44140625" customWidth="1"/>
    <col min="10241" max="10241" width="6.6640625" customWidth="1"/>
    <col min="10242" max="10242" width="18.44140625" customWidth="1"/>
    <col min="10243" max="10243" width="95.44140625" customWidth="1"/>
    <col min="10497" max="10497" width="6.6640625" customWidth="1"/>
    <col min="10498" max="10498" width="18.44140625" customWidth="1"/>
    <col min="10499" max="10499" width="95.44140625" customWidth="1"/>
    <col min="10753" max="10753" width="6.6640625" customWidth="1"/>
    <col min="10754" max="10754" width="18.44140625" customWidth="1"/>
    <col min="10755" max="10755" width="95.44140625" customWidth="1"/>
    <col min="11009" max="11009" width="6.6640625" customWidth="1"/>
    <col min="11010" max="11010" width="18.44140625" customWidth="1"/>
    <col min="11011" max="11011" width="95.44140625" customWidth="1"/>
    <col min="11265" max="11265" width="6.6640625" customWidth="1"/>
    <col min="11266" max="11266" width="18.44140625" customWidth="1"/>
    <col min="11267" max="11267" width="95.44140625" customWidth="1"/>
    <col min="11521" max="11521" width="6.6640625" customWidth="1"/>
    <col min="11522" max="11522" width="18.44140625" customWidth="1"/>
    <col min="11523" max="11523" width="95.44140625" customWidth="1"/>
    <col min="11777" max="11777" width="6.6640625" customWidth="1"/>
    <col min="11778" max="11778" width="18.44140625" customWidth="1"/>
    <col min="11779" max="11779" width="95.44140625" customWidth="1"/>
    <col min="12033" max="12033" width="6.6640625" customWidth="1"/>
    <col min="12034" max="12034" width="18.44140625" customWidth="1"/>
    <col min="12035" max="12035" width="95.44140625" customWidth="1"/>
    <col min="12289" max="12289" width="6.6640625" customWidth="1"/>
    <col min="12290" max="12290" width="18.44140625" customWidth="1"/>
    <col min="12291" max="12291" width="95.44140625" customWidth="1"/>
    <col min="12545" max="12545" width="6.6640625" customWidth="1"/>
    <col min="12546" max="12546" width="18.44140625" customWidth="1"/>
    <col min="12547" max="12547" width="95.44140625" customWidth="1"/>
    <col min="12801" max="12801" width="6.6640625" customWidth="1"/>
    <col min="12802" max="12802" width="18.44140625" customWidth="1"/>
    <col min="12803" max="12803" width="95.44140625" customWidth="1"/>
    <col min="13057" max="13057" width="6.6640625" customWidth="1"/>
    <col min="13058" max="13058" width="18.44140625" customWidth="1"/>
    <col min="13059" max="13059" width="95.44140625" customWidth="1"/>
    <col min="13313" max="13313" width="6.6640625" customWidth="1"/>
    <col min="13314" max="13314" width="18.44140625" customWidth="1"/>
    <col min="13315" max="13315" width="95.44140625" customWidth="1"/>
    <col min="13569" max="13569" width="6.6640625" customWidth="1"/>
    <col min="13570" max="13570" width="18.44140625" customWidth="1"/>
    <col min="13571" max="13571" width="95.44140625" customWidth="1"/>
    <col min="13825" max="13825" width="6.6640625" customWidth="1"/>
    <col min="13826" max="13826" width="18.44140625" customWidth="1"/>
    <col min="13827" max="13827" width="95.44140625" customWidth="1"/>
    <col min="14081" max="14081" width="6.6640625" customWidth="1"/>
    <col min="14082" max="14082" width="18.44140625" customWidth="1"/>
    <col min="14083" max="14083" width="95.44140625" customWidth="1"/>
    <col min="14337" max="14337" width="6.6640625" customWidth="1"/>
    <col min="14338" max="14338" width="18.44140625" customWidth="1"/>
    <col min="14339" max="14339" width="95.44140625" customWidth="1"/>
    <col min="14593" max="14593" width="6.6640625" customWidth="1"/>
    <col min="14594" max="14594" width="18.44140625" customWidth="1"/>
    <col min="14595" max="14595" width="95.44140625" customWidth="1"/>
    <col min="14849" max="14849" width="6.6640625" customWidth="1"/>
    <col min="14850" max="14850" width="18.44140625" customWidth="1"/>
    <col min="14851" max="14851" width="95.44140625" customWidth="1"/>
    <col min="15105" max="15105" width="6.6640625" customWidth="1"/>
    <col min="15106" max="15106" width="18.44140625" customWidth="1"/>
    <col min="15107" max="15107" width="95.44140625" customWidth="1"/>
    <col min="15361" max="15361" width="6.6640625" customWidth="1"/>
    <col min="15362" max="15362" width="18.44140625" customWidth="1"/>
    <col min="15363" max="15363" width="95.44140625" customWidth="1"/>
    <col min="15617" max="15617" width="6.6640625" customWidth="1"/>
    <col min="15618" max="15618" width="18.44140625" customWidth="1"/>
    <col min="15619" max="15619" width="95.44140625" customWidth="1"/>
    <col min="15873" max="15873" width="6.6640625" customWidth="1"/>
    <col min="15874" max="15874" width="18.44140625" customWidth="1"/>
    <col min="15875" max="15875" width="95.44140625" customWidth="1"/>
    <col min="16129" max="16129" width="6.6640625" customWidth="1"/>
    <col min="16130" max="16130" width="18.44140625" customWidth="1"/>
    <col min="16131" max="16131" width="95.44140625" customWidth="1"/>
  </cols>
  <sheetData>
    <row r="1" spans="1:13" ht="15.6" x14ac:dyDescent="0.3">
      <c r="C1" s="5"/>
    </row>
    <row r="2" spans="1:13" ht="15.6" x14ac:dyDescent="0.3">
      <c r="C2" s="5"/>
    </row>
    <row r="4" spans="1:13" ht="18" x14ac:dyDescent="0.3">
      <c r="A4" s="157" t="s">
        <v>153</v>
      </c>
      <c r="B4" s="158"/>
      <c r="C4" s="158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43.2" customHeight="1" x14ac:dyDescent="0.3">
      <c r="A5" s="158"/>
      <c r="B5" s="158"/>
      <c r="C5" s="158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25.5" customHeight="1" x14ac:dyDescent="0.3">
      <c r="A6" s="10"/>
      <c r="B6" s="10"/>
      <c r="C6" s="44" t="s">
        <v>4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6" x14ac:dyDescent="0.3">
      <c r="I7" s="153"/>
      <c r="J7" s="153"/>
      <c r="K7" s="153"/>
      <c r="L7" s="153"/>
      <c r="M7" s="153"/>
    </row>
    <row r="9" spans="1:13" ht="20.399999999999999" x14ac:dyDescent="0.3">
      <c r="A9" s="159" t="s">
        <v>154</v>
      </c>
      <c r="B9" s="159"/>
      <c r="C9" s="159"/>
      <c r="D9" s="9"/>
      <c r="E9" s="9"/>
      <c r="F9" s="9"/>
      <c r="G9" s="9"/>
      <c r="H9" s="11"/>
      <c r="I9" s="11"/>
      <c r="J9" s="11"/>
      <c r="K9" s="11"/>
      <c r="L9" s="11"/>
      <c r="M9" s="11"/>
    </row>
    <row r="10" spans="1:13" ht="15.6" x14ac:dyDescent="0.3">
      <c r="C10" s="9"/>
      <c r="D10" s="9"/>
      <c r="E10" s="9"/>
      <c r="F10" s="9"/>
      <c r="G10" s="9"/>
      <c r="H10" s="11"/>
      <c r="I10" s="11"/>
      <c r="J10" s="11"/>
      <c r="K10" s="11"/>
      <c r="L10" s="11"/>
      <c r="M10" s="11"/>
    </row>
    <row r="12" spans="1:13" ht="36.75" customHeight="1" x14ac:dyDescent="0.3">
      <c r="A12" s="45" t="s">
        <v>0</v>
      </c>
      <c r="B12" s="45" t="s">
        <v>1</v>
      </c>
      <c r="C12" s="45" t="s">
        <v>2</v>
      </c>
    </row>
    <row r="13" spans="1:13" s="43" customFormat="1" ht="18" x14ac:dyDescent="0.3">
      <c r="A13" s="46">
        <v>1</v>
      </c>
      <c r="B13" s="47" t="s">
        <v>155</v>
      </c>
      <c r="C13" s="48" t="s">
        <v>156</v>
      </c>
    </row>
    <row r="14" spans="1:13" s="49" customFormat="1" ht="18" x14ac:dyDescent="0.3">
      <c r="A14" s="46">
        <v>2</v>
      </c>
      <c r="B14" s="47" t="s">
        <v>157</v>
      </c>
      <c r="C14" s="48" t="s">
        <v>158</v>
      </c>
    </row>
    <row r="15" spans="1:13" s="43" customFormat="1" ht="18" x14ac:dyDescent="0.3">
      <c r="A15" s="46">
        <v>3</v>
      </c>
      <c r="B15" s="47" t="s">
        <v>159</v>
      </c>
      <c r="C15" s="48" t="s">
        <v>160</v>
      </c>
    </row>
    <row r="16" spans="1:13" s="43" customFormat="1" ht="18" x14ac:dyDescent="0.3">
      <c r="A16" s="46">
        <v>4</v>
      </c>
      <c r="B16" s="47" t="s">
        <v>161</v>
      </c>
      <c r="C16" s="48" t="s">
        <v>162</v>
      </c>
    </row>
    <row r="17" spans="1:3" s="43" customFormat="1" ht="18" x14ac:dyDescent="0.3">
      <c r="A17" s="46">
        <v>5</v>
      </c>
      <c r="B17" s="47" t="s">
        <v>163</v>
      </c>
      <c r="C17" s="48" t="s">
        <v>164</v>
      </c>
    </row>
    <row r="18" spans="1:3" s="43" customFormat="1" ht="19.5" customHeight="1" x14ac:dyDescent="0.3">
      <c r="A18" s="46">
        <v>6</v>
      </c>
      <c r="B18" s="47" t="s">
        <v>165</v>
      </c>
      <c r="C18" s="48" t="s">
        <v>166</v>
      </c>
    </row>
    <row r="19" spans="1:3" s="43" customFormat="1" ht="18" x14ac:dyDescent="0.3">
      <c r="A19" s="46">
        <v>7</v>
      </c>
      <c r="B19" s="47" t="s">
        <v>167</v>
      </c>
      <c r="C19" s="48" t="s">
        <v>168</v>
      </c>
    </row>
    <row r="20" spans="1:3" s="43" customFormat="1" ht="18" x14ac:dyDescent="0.3">
      <c r="A20" s="46">
        <v>8</v>
      </c>
      <c r="B20" s="47" t="s">
        <v>169</v>
      </c>
      <c r="C20" s="48" t="s">
        <v>170</v>
      </c>
    </row>
    <row r="21" spans="1:3" s="43" customFormat="1" ht="18" x14ac:dyDescent="0.3">
      <c r="A21" s="46">
        <v>9</v>
      </c>
      <c r="B21" s="47" t="s">
        <v>171</v>
      </c>
      <c r="C21" s="48" t="s">
        <v>172</v>
      </c>
    </row>
    <row r="22" spans="1:3" s="43" customFormat="1" ht="18" x14ac:dyDescent="0.3">
      <c r="A22" s="46">
        <v>10</v>
      </c>
      <c r="B22" s="47" t="s">
        <v>173</v>
      </c>
      <c r="C22" s="48" t="s">
        <v>174</v>
      </c>
    </row>
    <row r="23" spans="1:3" s="43" customFormat="1" ht="36" x14ac:dyDescent="0.3">
      <c r="A23" s="46">
        <v>11</v>
      </c>
      <c r="B23" s="47" t="s">
        <v>175</v>
      </c>
      <c r="C23" s="48" t="s">
        <v>176</v>
      </c>
    </row>
    <row r="24" spans="1:3" s="43" customFormat="1" ht="18" x14ac:dyDescent="0.3">
      <c r="A24" s="46">
        <v>12</v>
      </c>
      <c r="B24" s="47" t="s">
        <v>177</v>
      </c>
      <c r="C24" s="48" t="s">
        <v>178</v>
      </c>
    </row>
    <row r="25" spans="1:3" s="43" customFormat="1" ht="18" x14ac:dyDescent="0.3">
      <c r="A25" s="46">
        <v>13</v>
      </c>
      <c r="B25" s="47" t="s">
        <v>179</v>
      </c>
      <c r="C25" s="48" t="s">
        <v>180</v>
      </c>
    </row>
    <row r="26" spans="1:3" s="43" customFormat="1" ht="18" x14ac:dyDescent="0.3">
      <c r="A26" s="46">
        <v>14</v>
      </c>
      <c r="B26" s="47" t="s">
        <v>181</v>
      </c>
      <c r="C26" s="48" t="s">
        <v>182</v>
      </c>
    </row>
    <row r="33" spans="1:3" s="51" customFormat="1" ht="28.5" customHeight="1" x14ac:dyDescent="0.4">
      <c r="A33" s="160"/>
      <c r="B33" s="160"/>
      <c r="C33" s="50"/>
    </row>
    <row r="34" spans="1:3" s="51" customFormat="1" ht="21" x14ac:dyDescent="0.4"/>
    <row r="35" spans="1:3" s="51" customFormat="1" ht="21" x14ac:dyDescent="0.4"/>
    <row r="36" spans="1:3" s="51" customFormat="1" ht="34.5" customHeight="1" x14ac:dyDescent="0.4"/>
    <row r="37" spans="1:3" s="51" customFormat="1" ht="23.25" customHeight="1" x14ac:dyDescent="0.4">
      <c r="A37" s="161"/>
      <c r="B37" s="161"/>
      <c r="C37" s="50"/>
    </row>
    <row r="38" spans="1:3" s="53" customFormat="1" ht="13.8" x14ac:dyDescent="0.3">
      <c r="A38" s="52"/>
      <c r="B38" s="52"/>
    </row>
  </sheetData>
  <mergeCells count="5">
    <mergeCell ref="A4:C5"/>
    <mergeCell ref="I7:M7"/>
    <mergeCell ref="A9:C9"/>
    <mergeCell ref="A33:B33"/>
    <mergeCell ref="A37:B3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225B0-29CE-432D-8E57-61ABAD5A3D5A}">
  <dimension ref="A1:M30"/>
  <sheetViews>
    <sheetView view="pageBreakPreview" zoomScaleNormal="100" zoomScaleSheetLayoutView="100" workbookViewId="0">
      <selection activeCell="G9" sqref="G9"/>
    </sheetView>
  </sheetViews>
  <sheetFormatPr defaultRowHeight="14.4" x14ac:dyDescent="0.3"/>
  <cols>
    <col min="1" max="1" width="6.6640625" customWidth="1"/>
    <col min="2" max="2" width="15.88671875" customWidth="1"/>
    <col min="3" max="3" width="97.5546875" customWidth="1"/>
  </cols>
  <sheetData>
    <row r="1" spans="1:13" ht="15.6" x14ac:dyDescent="0.3">
      <c r="C1" s="5"/>
    </row>
    <row r="2" spans="1:13" ht="15.6" x14ac:dyDescent="0.3">
      <c r="C2" s="5"/>
    </row>
    <row r="4" spans="1:13" ht="18" x14ac:dyDescent="0.3">
      <c r="A4" s="151" t="s">
        <v>3</v>
      </c>
      <c r="B4" s="152"/>
      <c r="C4" s="152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43.2" customHeight="1" x14ac:dyDescent="0.3">
      <c r="A5" s="152"/>
      <c r="B5" s="152"/>
      <c r="C5" s="152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8" x14ac:dyDescent="0.3">
      <c r="A6" s="16"/>
      <c r="B6" s="16"/>
      <c r="C6" s="4" t="s">
        <v>4</v>
      </c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15.6" x14ac:dyDescent="0.3">
      <c r="I7" s="153"/>
      <c r="J7" s="153"/>
      <c r="K7" s="153"/>
      <c r="L7" s="153"/>
      <c r="M7" s="153"/>
    </row>
    <row r="9" spans="1:13" ht="15.6" x14ac:dyDescent="0.3">
      <c r="C9" s="36" t="s">
        <v>1076</v>
      </c>
      <c r="D9" s="15"/>
      <c r="E9" s="15"/>
      <c r="F9" s="15"/>
      <c r="G9" s="15"/>
      <c r="H9" s="17"/>
      <c r="I9" s="17"/>
      <c r="J9" s="17"/>
      <c r="K9" s="17"/>
      <c r="L9" s="17"/>
      <c r="M9" s="17"/>
    </row>
    <row r="10" spans="1:13" ht="15.6" x14ac:dyDescent="0.3">
      <c r="C10" s="15"/>
      <c r="D10" s="15"/>
      <c r="E10" s="15"/>
      <c r="F10" s="15"/>
      <c r="G10" s="15"/>
      <c r="H10" s="17"/>
      <c r="I10" s="17"/>
      <c r="J10" s="17"/>
      <c r="K10" s="17"/>
      <c r="L10" s="17"/>
      <c r="M10" s="17"/>
    </row>
    <row r="12" spans="1:13" ht="36" x14ac:dyDescent="0.3">
      <c r="A12" s="142" t="s">
        <v>0</v>
      </c>
      <c r="B12" s="142" t="s">
        <v>1</v>
      </c>
      <c r="C12" s="142" t="s">
        <v>2</v>
      </c>
    </row>
    <row r="13" spans="1:13" ht="18" x14ac:dyDescent="0.35">
      <c r="A13" s="39">
        <v>1</v>
      </c>
      <c r="B13" s="59" t="s">
        <v>1077</v>
      </c>
      <c r="C13" s="59" t="s">
        <v>1078</v>
      </c>
    </row>
    <row r="14" spans="1:13" ht="18" x14ac:dyDescent="0.35">
      <c r="A14" s="39">
        <v>2</v>
      </c>
      <c r="B14" s="59" t="s">
        <v>1079</v>
      </c>
      <c r="C14" s="59" t="s">
        <v>1080</v>
      </c>
    </row>
    <row r="15" spans="1:13" ht="18" x14ac:dyDescent="0.35">
      <c r="A15" s="39">
        <v>3</v>
      </c>
      <c r="B15" s="59" t="s">
        <v>1081</v>
      </c>
      <c r="C15" s="59" t="s">
        <v>1082</v>
      </c>
    </row>
    <row r="16" spans="1:13" ht="18" x14ac:dyDescent="0.35">
      <c r="A16" s="39">
        <v>4</v>
      </c>
      <c r="B16" s="59" t="s">
        <v>1083</v>
      </c>
      <c r="C16" s="59" t="s">
        <v>1084</v>
      </c>
    </row>
    <row r="17" spans="1:3" ht="18" x14ac:dyDescent="0.35">
      <c r="A17" s="39">
        <v>5</v>
      </c>
      <c r="B17" s="59" t="s">
        <v>1085</v>
      </c>
      <c r="C17" s="59" t="s">
        <v>1086</v>
      </c>
    </row>
    <row r="18" spans="1:3" ht="18" x14ac:dyDescent="0.35">
      <c r="A18" s="39">
        <v>6</v>
      </c>
      <c r="B18" s="59" t="s">
        <v>1087</v>
      </c>
      <c r="C18" s="59" t="s">
        <v>1088</v>
      </c>
    </row>
    <row r="19" spans="1:3" ht="18" x14ac:dyDescent="0.35">
      <c r="A19" s="39">
        <v>7</v>
      </c>
      <c r="B19" s="59" t="s">
        <v>1089</v>
      </c>
      <c r="C19" s="59" t="s">
        <v>1090</v>
      </c>
    </row>
    <row r="20" spans="1:3" s="8" customFormat="1" ht="18" x14ac:dyDescent="0.35">
      <c r="A20" s="39">
        <v>8</v>
      </c>
      <c r="B20" s="59" t="s">
        <v>1091</v>
      </c>
      <c r="C20" s="59" t="s">
        <v>1092</v>
      </c>
    </row>
    <row r="21" spans="1:3" ht="18" x14ac:dyDescent="0.35">
      <c r="A21" s="39">
        <v>9</v>
      </c>
      <c r="B21" s="59" t="s">
        <v>1093</v>
      </c>
      <c r="C21" s="59" t="s">
        <v>1094</v>
      </c>
    </row>
    <row r="22" spans="1:3" ht="18" x14ac:dyDescent="0.35">
      <c r="A22" s="39">
        <v>10</v>
      </c>
      <c r="B22" s="59" t="s">
        <v>1095</v>
      </c>
      <c r="C22" s="59" t="s">
        <v>1096</v>
      </c>
    </row>
    <row r="23" spans="1:3" ht="18" x14ac:dyDescent="0.35">
      <c r="A23" s="39">
        <v>11</v>
      </c>
      <c r="B23" s="59" t="s">
        <v>1097</v>
      </c>
      <c r="C23" s="59" t="s">
        <v>1098</v>
      </c>
    </row>
    <row r="24" spans="1:3" ht="18" x14ac:dyDescent="0.35">
      <c r="A24" s="39">
        <v>12</v>
      </c>
      <c r="B24" s="59" t="s">
        <v>1099</v>
      </c>
      <c r="C24" s="59" t="s">
        <v>1100</v>
      </c>
    </row>
    <row r="27" spans="1:3" ht="18" x14ac:dyDescent="0.35">
      <c r="A27" s="162"/>
      <c r="B27" s="162"/>
      <c r="C27" s="143"/>
    </row>
    <row r="30" spans="1:3" ht="15" customHeight="1" x14ac:dyDescent="0.3">
      <c r="A30" s="104"/>
      <c r="B30" s="18"/>
      <c r="C30" s="18"/>
    </row>
  </sheetData>
  <mergeCells count="3">
    <mergeCell ref="A4:C5"/>
    <mergeCell ref="I7:M7"/>
    <mergeCell ref="A27:B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8AA02-F385-4D3C-B925-A79011C640C2}">
  <sheetPr>
    <pageSetUpPr fitToPage="1"/>
  </sheetPr>
  <dimension ref="A1:M39"/>
  <sheetViews>
    <sheetView view="pageBreakPreview" topLeftCell="A7" zoomScaleNormal="100" zoomScaleSheetLayoutView="100" workbookViewId="0">
      <selection activeCell="E6" sqref="E6"/>
    </sheetView>
  </sheetViews>
  <sheetFormatPr defaultRowHeight="14.4" x14ac:dyDescent="0.3"/>
  <cols>
    <col min="1" max="1" width="6.6640625" customWidth="1"/>
    <col min="2" max="2" width="15.88671875" customWidth="1"/>
    <col min="3" max="3" width="97.5546875" customWidth="1"/>
  </cols>
  <sheetData>
    <row r="1" spans="1:13" ht="15.6" x14ac:dyDescent="0.3">
      <c r="C1" s="5"/>
    </row>
    <row r="2" spans="1:13" ht="15.6" x14ac:dyDescent="0.3">
      <c r="C2" s="5"/>
    </row>
    <row r="4" spans="1:13" ht="18" x14ac:dyDescent="0.3">
      <c r="A4" s="151" t="s">
        <v>3</v>
      </c>
      <c r="B4" s="152"/>
      <c r="C4" s="152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43.2" customHeight="1" x14ac:dyDescent="0.3">
      <c r="A5" s="152"/>
      <c r="B5" s="152"/>
      <c r="C5" s="152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8" x14ac:dyDescent="0.3">
      <c r="A6" s="10"/>
      <c r="B6" s="10"/>
      <c r="C6" s="4" t="s">
        <v>4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6" x14ac:dyDescent="0.3">
      <c r="I7" s="153"/>
      <c r="J7" s="153"/>
      <c r="K7" s="153"/>
      <c r="L7" s="153"/>
      <c r="M7" s="153"/>
    </row>
    <row r="9" spans="1:13" ht="18" x14ac:dyDescent="0.3">
      <c r="C9" s="10" t="s">
        <v>183</v>
      </c>
      <c r="D9" s="9"/>
      <c r="E9" s="9"/>
      <c r="F9" s="9"/>
      <c r="G9" s="9"/>
      <c r="H9" s="11"/>
      <c r="I9" s="11"/>
      <c r="J9" s="11"/>
      <c r="K9" s="11"/>
      <c r="L9" s="11"/>
      <c r="M9" s="11"/>
    </row>
    <row r="10" spans="1:13" ht="15.6" x14ac:dyDescent="0.3">
      <c r="C10" s="9"/>
      <c r="D10" s="9"/>
      <c r="E10" s="9"/>
      <c r="F10" s="9"/>
      <c r="G10" s="9"/>
      <c r="H10" s="11"/>
      <c r="I10" s="11"/>
      <c r="J10" s="11"/>
      <c r="K10" s="11"/>
      <c r="L10" s="11"/>
      <c r="M10" s="11"/>
    </row>
    <row r="11" spans="1:13" ht="15" thickBot="1" x14ac:dyDescent="0.35"/>
    <row r="12" spans="1:13" ht="16.2" thickBot="1" x14ac:dyDescent="0.35">
      <c r="A12" s="6" t="s">
        <v>0</v>
      </c>
      <c r="B12" s="7" t="s">
        <v>1</v>
      </c>
      <c r="C12" s="7" t="s">
        <v>2</v>
      </c>
    </row>
    <row r="13" spans="1:13" ht="15.6" x14ac:dyDescent="0.3">
      <c r="A13" s="37">
        <v>1</v>
      </c>
      <c r="B13" s="12" t="s">
        <v>184</v>
      </c>
      <c r="C13" s="12" t="s">
        <v>185</v>
      </c>
    </row>
    <row r="14" spans="1:13" ht="15.6" x14ac:dyDescent="0.3">
      <c r="A14" s="37">
        <v>2</v>
      </c>
      <c r="B14" s="12" t="s">
        <v>186</v>
      </c>
      <c r="C14" s="12" t="s">
        <v>187</v>
      </c>
    </row>
    <row r="15" spans="1:13" ht="15.6" x14ac:dyDescent="0.3">
      <c r="A15" s="37">
        <v>3</v>
      </c>
      <c r="B15" s="12" t="s">
        <v>188</v>
      </c>
      <c r="C15" s="12" t="s">
        <v>189</v>
      </c>
    </row>
    <row r="16" spans="1:13" ht="15.6" x14ac:dyDescent="0.3">
      <c r="A16" s="37">
        <v>4</v>
      </c>
      <c r="B16" s="12" t="s">
        <v>190</v>
      </c>
      <c r="C16" s="12" t="s">
        <v>191</v>
      </c>
    </row>
    <row r="17" spans="1:3" ht="15.6" x14ac:dyDescent="0.3">
      <c r="A17" s="37">
        <v>5</v>
      </c>
      <c r="B17" s="12" t="s">
        <v>192</v>
      </c>
      <c r="C17" s="12" t="s">
        <v>193</v>
      </c>
    </row>
    <row r="18" spans="1:3" ht="15.6" x14ac:dyDescent="0.3">
      <c r="A18" s="37">
        <v>6</v>
      </c>
      <c r="B18" s="12" t="s">
        <v>194</v>
      </c>
      <c r="C18" s="12" t="s">
        <v>195</v>
      </c>
    </row>
    <row r="19" spans="1:3" ht="15.6" x14ac:dyDescent="0.3">
      <c r="A19" s="37">
        <v>7</v>
      </c>
      <c r="B19" s="12" t="s">
        <v>196</v>
      </c>
      <c r="C19" s="12" t="s">
        <v>197</v>
      </c>
    </row>
    <row r="20" spans="1:3" ht="15.6" x14ac:dyDescent="0.3">
      <c r="A20" s="37">
        <v>8</v>
      </c>
      <c r="B20" s="12" t="s">
        <v>198</v>
      </c>
      <c r="C20" s="12" t="s">
        <v>199</v>
      </c>
    </row>
    <row r="21" spans="1:3" ht="15.6" x14ac:dyDescent="0.3">
      <c r="A21" s="37">
        <v>9</v>
      </c>
      <c r="B21" s="12" t="s">
        <v>200</v>
      </c>
      <c r="C21" s="12" t="s">
        <v>201</v>
      </c>
    </row>
    <row r="22" spans="1:3" ht="15.6" x14ac:dyDescent="0.3">
      <c r="A22" s="37">
        <v>10</v>
      </c>
      <c r="B22" s="12" t="s">
        <v>202</v>
      </c>
      <c r="C22" s="12" t="s">
        <v>203</v>
      </c>
    </row>
    <row r="23" spans="1:3" ht="15.6" x14ac:dyDescent="0.3">
      <c r="A23" s="37">
        <v>11</v>
      </c>
      <c r="B23" s="12" t="s">
        <v>204</v>
      </c>
      <c r="C23" s="12" t="s">
        <v>205</v>
      </c>
    </row>
    <row r="24" spans="1:3" ht="15.6" x14ac:dyDescent="0.3">
      <c r="A24" s="37">
        <v>12</v>
      </c>
      <c r="B24" s="12" t="s">
        <v>206</v>
      </c>
      <c r="C24" s="12" t="s">
        <v>207</v>
      </c>
    </row>
    <row r="25" spans="1:3" ht="15.6" x14ac:dyDescent="0.3">
      <c r="A25" s="37">
        <v>13</v>
      </c>
      <c r="B25" s="12" t="s">
        <v>208</v>
      </c>
      <c r="C25" s="12" t="s">
        <v>209</v>
      </c>
    </row>
    <row r="26" spans="1:3" ht="15.6" x14ac:dyDescent="0.3">
      <c r="A26" s="37">
        <v>14</v>
      </c>
      <c r="B26" s="12" t="s">
        <v>210</v>
      </c>
      <c r="C26" s="12" t="s">
        <v>211</v>
      </c>
    </row>
    <row r="27" spans="1:3" ht="15.6" x14ac:dyDescent="0.3">
      <c r="A27" s="34"/>
      <c r="B27" s="34"/>
      <c r="C27" s="34"/>
    </row>
    <row r="28" spans="1:3" ht="15.6" x14ac:dyDescent="0.3">
      <c r="A28" s="34"/>
      <c r="B28" s="34"/>
      <c r="C28" s="34"/>
    </row>
    <row r="29" spans="1:3" ht="15.6" x14ac:dyDescent="0.3">
      <c r="A29" s="34"/>
      <c r="B29" s="34"/>
      <c r="C29" s="34"/>
    </row>
    <row r="30" spans="1:3" ht="15.6" x14ac:dyDescent="0.3">
      <c r="A30" s="34"/>
      <c r="B30" s="34"/>
      <c r="C30" s="34"/>
    </row>
    <row r="31" spans="1:3" ht="15.6" x14ac:dyDescent="0.3">
      <c r="C31" s="34"/>
    </row>
    <row r="32" spans="1:3" ht="18" x14ac:dyDescent="0.35">
      <c r="B32" s="35"/>
    </row>
    <row r="38" spans="2:3" ht="15.6" x14ac:dyDescent="0.3">
      <c r="B38" s="43"/>
    </row>
    <row r="39" spans="2:3" x14ac:dyDescent="0.3">
      <c r="C39" s="54"/>
    </row>
  </sheetData>
  <mergeCells count="2">
    <mergeCell ref="A4:C5"/>
    <mergeCell ref="I7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08CCA-3AAB-4CD2-B277-FB74B72F484E}">
  <dimension ref="A1:M61"/>
  <sheetViews>
    <sheetView view="pageBreakPreview" zoomScaleSheetLayoutView="100" workbookViewId="0">
      <selection activeCell="C51" sqref="C51"/>
    </sheetView>
  </sheetViews>
  <sheetFormatPr defaultRowHeight="14.4" x14ac:dyDescent="0.3"/>
  <cols>
    <col min="1" max="1" width="6.6640625" customWidth="1"/>
    <col min="2" max="2" width="15.88671875" customWidth="1"/>
    <col min="3" max="3" width="97.5546875" customWidth="1"/>
  </cols>
  <sheetData>
    <row r="1" spans="1:13" ht="15.6" x14ac:dyDescent="0.3">
      <c r="C1" s="5"/>
    </row>
    <row r="2" spans="1:13" ht="15.6" x14ac:dyDescent="0.3">
      <c r="C2" s="5"/>
    </row>
    <row r="4" spans="1:13" ht="18" x14ac:dyDescent="0.3">
      <c r="A4" s="151" t="s">
        <v>3</v>
      </c>
      <c r="B4" s="152"/>
      <c r="C4" s="152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43.2" customHeight="1" x14ac:dyDescent="0.3">
      <c r="A5" s="152"/>
      <c r="B5" s="152"/>
      <c r="C5" s="152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8" x14ac:dyDescent="0.3">
      <c r="A6" s="10"/>
      <c r="B6" s="10"/>
      <c r="C6" s="4" t="s">
        <v>4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6" x14ac:dyDescent="0.3">
      <c r="I7" s="153"/>
      <c r="J7" s="153"/>
      <c r="K7" s="153"/>
      <c r="L7" s="153"/>
      <c r="M7" s="153"/>
    </row>
    <row r="9" spans="1:13" ht="15.6" x14ac:dyDescent="0.3">
      <c r="C9" s="36" t="s">
        <v>212</v>
      </c>
      <c r="D9" s="9"/>
      <c r="E9" s="9"/>
      <c r="F9" s="9"/>
      <c r="G9" s="9"/>
      <c r="H9" s="11"/>
      <c r="I9" s="11"/>
      <c r="J9" s="11"/>
      <c r="K9" s="11"/>
      <c r="L9" s="11"/>
      <c r="M9" s="11"/>
    </row>
    <row r="10" spans="1:13" ht="15.6" x14ac:dyDescent="0.3">
      <c r="C10" s="9"/>
      <c r="D10" s="9"/>
      <c r="E10" s="9"/>
      <c r="F10" s="9"/>
      <c r="G10" s="9"/>
      <c r="H10" s="11"/>
      <c r="I10" s="11"/>
      <c r="J10" s="11"/>
      <c r="K10" s="11"/>
      <c r="L10" s="11"/>
      <c r="M10" s="11"/>
    </row>
    <row r="11" spans="1:13" ht="15" thickBot="1" x14ac:dyDescent="0.35"/>
    <row r="12" spans="1:13" ht="18" x14ac:dyDescent="0.3">
      <c r="A12" s="55" t="s">
        <v>0</v>
      </c>
      <c r="B12" s="56" t="s">
        <v>1</v>
      </c>
      <c r="C12" s="56" t="s">
        <v>2</v>
      </c>
      <c r="D12" s="57"/>
      <c r="E12" s="57"/>
    </row>
    <row r="13" spans="1:13" ht="18" x14ac:dyDescent="0.35">
      <c r="A13" s="58">
        <v>1</v>
      </c>
      <c r="B13" s="59" t="s">
        <v>213</v>
      </c>
      <c r="C13" s="59" t="s">
        <v>214</v>
      </c>
      <c r="D13" s="57"/>
      <c r="E13" s="57"/>
    </row>
    <row r="14" spans="1:13" s="8" customFormat="1" ht="18" x14ac:dyDescent="0.35">
      <c r="A14" s="60">
        <v>2</v>
      </c>
      <c r="B14" s="59" t="s">
        <v>215</v>
      </c>
      <c r="C14" s="59" t="s">
        <v>216</v>
      </c>
      <c r="D14" s="61"/>
      <c r="E14" s="61"/>
    </row>
    <row r="15" spans="1:13" ht="18" x14ac:dyDescent="0.35">
      <c r="A15" s="60">
        <v>3</v>
      </c>
      <c r="B15" s="59" t="s">
        <v>217</v>
      </c>
      <c r="C15" s="59" t="s">
        <v>218</v>
      </c>
      <c r="D15" s="57"/>
      <c r="E15" s="57"/>
    </row>
    <row r="16" spans="1:13" ht="18" x14ac:dyDescent="0.35">
      <c r="A16" s="58">
        <v>4</v>
      </c>
      <c r="B16" s="59" t="s">
        <v>219</v>
      </c>
      <c r="C16" s="59" t="s">
        <v>220</v>
      </c>
      <c r="D16" s="57"/>
      <c r="E16" s="57"/>
    </row>
    <row r="17" spans="1:5" ht="18" x14ac:dyDescent="0.35">
      <c r="A17" s="60">
        <v>5</v>
      </c>
      <c r="B17" s="59" t="s">
        <v>221</v>
      </c>
      <c r="C17" s="59" t="s">
        <v>222</v>
      </c>
      <c r="D17" s="57"/>
      <c r="E17" s="57"/>
    </row>
    <row r="18" spans="1:5" ht="18" x14ac:dyDescent="0.35">
      <c r="A18" s="60">
        <v>6</v>
      </c>
      <c r="B18" s="59" t="s">
        <v>223</v>
      </c>
      <c r="C18" s="59" t="s">
        <v>224</v>
      </c>
      <c r="D18" s="57"/>
      <c r="E18" s="57"/>
    </row>
    <row r="19" spans="1:5" ht="18" x14ac:dyDescent="0.35">
      <c r="A19" s="58">
        <v>7</v>
      </c>
      <c r="B19" s="59" t="s">
        <v>225</v>
      </c>
      <c r="C19" s="59" t="s">
        <v>226</v>
      </c>
      <c r="D19" s="57"/>
      <c r="E19" s="57"/>
    </row>
    <row r="20" spans="1:5" ht="18" x14ac:dyDescent="0.35">
      <c r="A20" s="60">
        <v>8</v>
      </c>
      <c r="B20" s="59" t="s">
        <v>227</v>
      </c>
      <c r="C20" s="59" t="s">
        <v>228</v>
      </c>
      <c r="D20" s="57"/>
      <c r="E20" s="57"/>
    </row>
    <row r="21" spans="1:5" ht="18" x14ac:dyDescent="0.35">
      <c r="A21" s="60">
        <v>9</v>
      </c>
      <c r="B21" s="59" t="s">
        <v>229</v>
      </c>
      <c r="C21" s="59" t="s">
        <v>230</v>
      </c>
      <c r="D21" s="57"/>
      <c r="E21" s="57"/>
    </row>
    <row r="22" spans="1:5" ht="18" x14ac:dyDescent="0.35">
      <c r="A22" s="58">
        <v>10</v>
      </c>
      <c r="B22" s="59" t="s">
        <v>231</v>
      </c>
      <c r="C22" s="59" t="s">
        <v>232</v>
      </c>
      <c r="D22" s="57"/>
      <c r="E22" s="57"/>
    </row>
    <row r="23" spans="1:5" ht="18" x14ac:dyDescent="0.35">
      <c r="A23" s="60">
        <v>11</v>
      </c>
      <c r="B23" s="59" t="s">
        <v>233</v>
      </c>
      <c r="C23" s="59" t="s">
        <v>234</v>
      </c>
      <c r="D23" s="57"/>
      <c r="E23" s="57"/>
    </row>
    <row r="24" spans="1:5" ht="18" x14ac:dyDescent="0.35">
      <c r="A24" s="60">
        <v>12</v>
      </c>
      <c r="B24" s="59" t="s">
        <v>235</v>
      </c>
      <c r="C24" s="59" t="s">
        <v>236</v>
      </c>
      <c r="D24" s="57"/>
      <c r="E24" s="57"/>
    </row>
    <row r="25" spans="1:5" ht="18" x14ac:dyDescent="0.35">
      <c r="A25" s="58">
        <v>13</v>
      </c>
      <c r="B25" s="59" t="s">
        <v>237</v>
      </c>
      <c r="C25" s="59" t="s">
        <v>238</v>
      </c>
      <c r="D25" s="57"/>
      <c r="E25" s="57"/>
    </row>
    <row r="26" spans="1:5" ht="18" x14ac:dyDescent="0.35">
      <c r="A26" s="60">
        <v>14</v>
      </c>
      <c r="B26" s="59" t="s">
        <v>239</v>
      </c>
      <c r="C26" s="59" t="s">
        <v>240</v>
      </c>
      <c r="D26" s="57"/>
      <c r="E26" s="57"/>
    </row>
    <row r="27" spans="1:5" ht="18" x14ac:dyDescent="0.35">
      <c r="A27" s="60">
        <v>15</v>
      </c>
      <c r="B27" s="59" t="s">
        <v>241</v>
      </c>
      <c r="C27" s="59" t="s">
        <v>242</v>
      </c>
      <c r="D27" s="57"/>
      <c r="E27" s="57"/>
    </row>
    <row r="28" spans="1:5" ht="18" x14ac:dyDescent="0.35">
      <c r="A28" s="58">
        <v>16</v>
      </c>
      <c r="B28" s="59" t="s">
        <v>243</v>
      </c>
      <c r="C28" s="59" t="s">
        <v>244</v>
      </c>
      <c r="D28" s="57"/>
      <c r="E28" s="57"/>
    </row>
    <row r="29" spans="1:5" ht="18" x14ac:dyDescent="0.35">
      <c r="A29" s="35"/>
      <c r="B29" s="35"/>
      <c r="C29" s="35"/>
      <c r="D29" s="57"/>
      <c r="E29" s="57"/>
    </row>
    <row r="30" spans="1:5" ht="18" x14ac:dyDescent="0.35">
      <c r="A30" s="35"/>
      <c r="B30" s="35"/>
      <c r="C30" s="35"/>
      <c r="D30" s="57"/>
      <c r="E30" s="57"/>
    </row>
    <row r="31" spans="1:5" ht="18" x14ac:dyDescent="0.35">
      <c r="A31" s="35"/>
      <c r="B31" s="35"/>
      <c r="C31" s="35"/>
      <c r="D31" s="57"/>
      <c r="E31" s="57"/>
    </row>
    <row r="32" spans="1:5" ht="18" x14ac:dyDescent="0.35">
      <c r="A32" s="35"/>
      <c r="B32" s="35"/>
      <c r="C32" s="35"/>
      <c r="D32" s="57"/>
      <c r="E32" s="57"/>
    </row>
    <row r="33" spans="1:5" ht="18" x14ac:dyDescent="0.35">
      <c r="A33" s="35"/>
      <c r="B33" s="35"/>
      <c r="C33" s="35"/>
      <c r="D33" s="57"/>
      <c r="E33" s="57"/>
    </row>
    <row r="34" spans="1:5" ht="18" x14ac:dyDescent="0.35">
      <c r="A34" s="35"/>
      <c r="B34" s="35"/>
      <c r="C34" s="35"/>
      <c r="D34" s="57"/>
      <c r="E34" s="57"/>
    </row>
    <row r="35" spans="1:5" ht="18" x14ac:dyDescent="0.35">
      <c r="A35" s="35"/>
      <c r="B35" s="62"/>
      <c r="C35" s="63"/>
      <c r="D35" s="57"/>
      <c r="E35" s="57"/>
    </row>
    <row r="36" spans="1:5" x14ac:dyDescent="0.3">
      <c r="A36" s="57"/>
      <c r="B36" s="57"/>
      <c r="C36" s="57"/>
      <c r="D36" s="57"/>
      <c r="E36" s="57"/>
    </row>
    <row r="37" spans="1:5" x14ac:dyDescent="0.3">
      <c r="A37" s="57"/>
      <c r="B37" s="57"/>
      <c r="C37" s="57"/>
      <c r="D37" s="57"/>
      <c r="E37" s="57"/>
    </row>
    <row r="38" spans="1:5" x14ac:dyDescent="0.3">
      <c r="A38" s="57"/>
      <c r="B38" s="57"/>
      <c r="C38" s="57"/>
      <c r="D38" s="57"/>
      <c r="E38" s="57"/>
    </row>
    <row r="39" spans="1:5" x14ac:dyDescent="0.3">
      <c r="A39" s="57"/>
      <c r="B39" s="57"/>
      <c r="C39" s="57"/>
      <c r="D39" s="57"/>
      <c r="E39" s="57"/>
    </row>
    <row r="40" spans="1:5" x14ac:dyDescent="0.3">
      <c r="A40" s="57"/>
      <c r="B40" s="57"/>
      <c r="C40" s="57"/>
      <c r="D40" s="57"/>
      <c r="E40" s="57"/>
    </row>
    <row r="41" spans="1:5" x14ac:dyDescent="0.3">
      <c r="A41" s="57"/>
      <c r="B41" s="57"/>
      <c r="C41" s="57"/>
      <c r="D41" s="57"/>
      <c r="E41" s="57"/>
    </row>
    <row r="42" spans="1:5" x14ac:dyDescent="0.3">
      <c r="A42" s="57"/>
      <c r="B42" s="57"/>
      <c r="C42" s="57"/>
      <c r="D42" s="57"/>
      <c r="E42" s="57"/>
    </row>
    <row r="43" spans="1:5" x14ac:dyDescent="0.3">
      <c r="A43" s="57"/>
      <c r="B43" s="57"/>
      <c r="C43" s="57"/>
      <c r="D43" s="57"/>
      <c r="E43" s="57"/>
    </row>
    <row r="44" spans="1:5" x14ac:dyDescent="0.3">
      <c r="A44" s="57"/>
      <c r="B44" s="57"/>
      <c r="C44" s="57"/>
      <c r="D44" s="57"/>
      <c r="E44" s="57"/>
    </row>
    <row r="45" spans="1:5" x14ac:dyDescent="0.3">
      <c r="A45" s="57"/>
      <c r="B45" s="57"/>
      <c r="C45" s="57"/>
      <c r="D45" s="57"/>
      <c r="E45" s="57"/>
    </row>
    <row r="46" spans="1:5" x14ac:dyDescent="0.3">
      <c r="A46" s="57"/>
      <c r="B46" s="57"/>
      <c r="C46" s="57"/>
      <c r="D46" s="57"/>
      <c r="E46" s="57"/>
    </row>
    <row r="47" spans="1:5" x14ac:dyDescent="0.3">
      <c r="A47" s="57"/>
      <c r="B47" s="57"/>
      <c r="C47" s="57"/>
      <c r="D47" s="57"/>
      <c r="E47" s="57"/>
    </row>
    <row r="48" spans="1:5" x14ac:dyDescent="0.3">
      <c r="A48" s="57"/>
      <c r="B48" s="57"/>
      <c r="C48" s="57"/>
      <c r="D48" s="57"/>
      <c r="E48" s="57"/>
    </row>
    <row r="49" spans="1:5" x14ac:dyDescent="0.3">
      <c r="A49" s="57"/>
      <c r="B49" s="57"/>
      <c r="C49" s="57"/>
      <c r="D49" s="57"/>
      <c r="E49" s="57"/>
    </row>
    <row r="50" spans="1:5" x14ac:dyDescent="0.3">
      <c r="A50" s="57"/>
      <c r="B50" s="57"/>
      <c r="C50" s="57"/>
      <c r="D50" s="57"/>
      <c r="E50" s="57"/>
    </row>
    <row r="51" spans="1:5" x14ac:dyDescent="0.3">
      <c r="A51" s="57"/>
      <c r="B51" s="57"/>
      <c r="C51" s="57"/>
      <c r="D51" s="57"/>
      <c r="E51" s="57"/>
    </row>
    <row r="52" spans="1:5" x14ac:dyDescent="0.3">
      <c r="A52" s="57"/>
      <c r="B52" s="57"/>
      <c r="C52" s="57"/>
      <c r="D52" s="57"/>
      <c r="E52" s="57"/>
    </row>
    <row r="53" spans="1:5" x14ac:dyDescent="0.3">
      <c r="A53" s="57"/>
      <c r="B53" s="57"/>
      <c r="C53" s="57"/>
      <c r="D53" s="57"/>
      <c r="E53" s="57"/>
    </row>
    <row r="54" spans="1:5" x14ac:dyDescent="0.3">
      <c r="A54" s="57"/>
      <c r="B54" s="57"/>
      <c r="C54" s="57"/>
      <c r="D54" s="57"/>
      <c r="E54" s="57"/>
    </row>
    <row r="55" spans="1:5" x14ac:dyDescent="0.3">
      <c r="A55" s="57"/>
      <c r="B55" s="57"/>
      <c r="C55" s="57"/>
      <c r="D55" s="57"/>
      <c r="E55" s="57"/>
    </row>
    <row r="60" spans="1:5" x14ac:dyDescent="0.3">
      <c r="A60" s="64"/>
      <c r="B60" s="64"/>
    </row>
    <row r="61" spans="1:5" x14ac:dyDescent="0.3">
      <c r="A61" s="64"/>
    </row>
  </sheetData>
  <mergeCells count="2">
    <mergeCell ref="A4:C5"/>
    <mergeCell ref="I7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AFE30-955A-419E-B8BD-7DCDF8735EA0}">
  <dimension ref="A1:M32"/>
  <sheetViews>
    <sheetView view="pageBreakPreview" zoomScaleNormal="100" zoomScaleSheetLayoutView="100" workbookViewId="0">
      <selection activeCell="H18" sqref="H18"/>
    </sheetView>
  </sheetViews>
  <sheetFormatPr defaultRowHeight="14.4" x14ac:dyDescent="0.3"/>
  <cols>
    <col min="1" max="1" width="6.6640625" customWidth="1"/>
    <col min="2" max="2" width="15.88671875" customWidth="1"/>
    <col min="3" max="3" width="97.5546875" customWidth="1"/>
  </cols>
  <sheetData>
    <row r="1" spans="1:13" ht="15.6" x14ac:dyDescent="0.3">
      <c r="C1" s="5"/>
    </row>
    <row r="2" spans="1:13" ht="15.6" x14ac:dyDescent="0.3">
      <c r="C2" s="5"/>
    </row>
    <row r="4" spans="1:13" ht="18" x14ac:dyDescent="0.3">
      <c r="A4" s="151" t="s">
        <v>3</v>
      </c>
      <c r="B4" s="152"/>
      <c r="C4" s="152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43.2" customHeight="1" x14ac:dyDescent="0.3">
      <c r="A5" s="152"/>
      <c r="B5" s="152"/>
      <c r="C5" s="152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8" x14ac:dyDescent="0.3">
      <c r="A6" s="10"/>
      <c r="B6" s="10"/>
      <c r="C6" s="4" t="s">
        <v>4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6" x14ac:dyDescent="0.3">
      <c r="I7" s="153"/>
      <c r="J7" s="153"/>
      <c r="K7" s="153"/>
      <c r="L7" s="153"/>
      <c r="M7" s="153"/>
    </row>
    <row r="9" spans="1:13" ht="15.6" x14ac:dyDescent="0.3">
      <c r="C9" s="36" t="s">
        <v>537</v>
      </c>
      <c r="D9" s="9"/>
      <c r="E9" s="9"/>
      <c r="F9" s="9"/>
      <c r="G9" s="9"/>
      <c r="H9" s="11"/>
      <c r="I9" s="11"/>
      <c r="J9" s="11"/>
      <c r="K9" s="11"/>
      <c r="L9" s="11"/>
      <c r="M9" s="11"/>
    </row>
    <row r="10" spans="1:13" ht="15.6" x14ac:dyDescent="0.3">
      <c r="C10" s="9"/>
      <c r="D10" s="9"/>
      <c r="E10" s="9"/>
      <c r="F10" s="9"/>
      <c r="G10" s="9"/>
      <c r="H10" s="11"/>
      <c r="I10" s="11"/>
      <c r="J10" s="11"/>
      <c r="K10" s="11"/>
      <c r="L10" s="11"/>
      <c r="M10" s="11"/>
    </row>
    <row r="11" spans="1:13" ht="15" thickBot="1" x14ac:dyDescent="0.35"/>
    <row r="12" spans="1:13" ht="16.2" thickBot="1" x14ac:dyDescent="0.35">
      <c r="A12" s="6" t="s">
        <v>0</v>
      </c>
      <c r="B12" s="7" t="s">
        <v>1</v>
      </c>
      <c r="C12" s="7" t="s">
        <v>2</v>
      </c>
    </row>
    <row r="13" spans="1:13" ht="15.6" x14ac:dyDescent="0.3">
      <c r="A13" s="37">
        <v>1</v>
      </c>
      <c r="B13" s="37">
        <v>37747560</v>
      </c>
      <c r="C13" s="68" t="s">
        <v>538</v>
      </c>
    </row>
    <row r="14" spans="1:13" ht="15.6" x14ac:dyDescent="0.3">
      <c r="A14" s="37">
        <v>2</v>
      </c>
      <c r="B14" s="37">
        <v>37606103</v>
      </c>
      <c r="C14" s="68" t="s">
        <v>539</v>
      </c>
    </row>
    <row r="15" spans="1:13" ht="15.6" x14ac:dyDescent="0.3">
      <c r="A15" s="37">
        <v>3</v>
      </c>
      <c r="B15" s="37">
        <v>4269325</v>
      </c>
      <c r="C15" s="68" t="s">
        <v>540</v>
      </c>
    </row>
    <row r="16" spans="1:13" ht="15.6" x14ac:dyDescent="0.3">
      <c r="A16" s="37">
        <v>4</v>
      </c>
      <c r="B16" s="37">
        <v>25293902</v>
      </c>
      <c r="C16" s="68" t="s">
        <v>541</v>
      </c>
    </row>
    <row r="17" spans="1:3" ht="15.6" x14ac:dyDescent="0.3">
      <c r="A17" s="37">
        <v>5</v>
      </c>
      <c r="B17" s="37">
        <v>39061233</v>
      </c>
      <c r="C17" s="68" t="s">
        <v>542</v>
      </c>
    </row>
    <row r="18" spans="1:3" ht="15.6" x14ac:dyDescent="0.3">
      <c r="A18" s="37">
        <v>6</v>
      </c>
      <c r="B18" s="37">
        <v>13727867</v>
      </c>
      <c r="C18" s="68" t="s">
        <v>543</v>
      </c>
    </row>
    <row r="19" spans="1:3" ht="15.6" x14ac:dyDescent="0.3">
      <c r="A19" s="37">
        <v>7</v>
      </c>
      <c r="B19" s="37">
        <v>40298071</v>
      </c>
      <c r="C19" s="68" t="s">
        <v>544</v>
      </c>
    </row>
    <row r="20" spans="1:3" ht="15.6" x14ac:dyDescent="0.3">
      <c r="A20" s="37">
        <v>8</v>
      </c>
      <c r="B20" s="37">
        <v>34326378</v>
      </c>
      <c r="C20" s="68" t="s">
        <v>545</v>
      </c>
    </row>
    <row r="21" spans="1:3" ht="15.6" x14ac:dyDescent="0.3">
      <c r="A21" s="37">
        <v>9</v>
      </c>
      <c r="B21" s="37">
        <v>3755012</v>
      </c>
      <c r="C21" s="68" t="s">
        <v>546</v>
      </c>
    </row>
    <row r="22" spans="1:3" ht="15.6" x14ac:dyDescent="0.3">
      <c r="A22" s="37">
        <v>10</v>
      </c>
      <c r="B22" s="37">
        <v>30771178</v>
      </c>
      <c r="C22" s="68" t="s">
        <v>547</v>
      </c>
    </row>
    <row r="23" spans="1:3" ht="15.6" x14ac:dyDescent="0.3">
      <c r="A23" s="37">
        <v>11</v>
      </c>
      <c r="B23" s="37">
        <v>39509921</v>
      </c>
      <c r="C23" s="68" t="s">
        <v>548</v>
      </c>
    </row>
    <row r="24" spans="1:3" ht="15.6" x14ac:dyDescent="0.3">
      <c r="A24" s="37">
        <v>12</v>
      </c>
      <c r="B24" s="37">
        <v>43212678</v>
      </c>
      <c r="C24" s="68" t="s">
        <v>549</v>
      </c>
    </row>
    <row r="25" spans="1:3" ht="15.6" x14ac:dyDescent="0.3">
      <c r="A25" s="37">
        <v>13</v>
      </c>
      <c r="B25" s="37">
        <v>39500321</v>
      </c>
      <c r="C25" s="68" t="s">
        <v>550</v>
      </c>
    </row>
    <row r="26" spans="1:3" ht="15.6" x14ac:dyDescent="0.3">
      <c r="A26" s="37">
        <v>14</v>
      </c>
      <c r="B26" s="37">
        <v>3375008267</v>
      </c>
      <c r="C26" s="68" t="s">
        <v>551</v>
      </c>
    </row>
    <row r="28" spans="1:3" ht="18" x14ac:dyDescent="0.35">
      <c r="B28" s="35"/>
    </row>
    <row r="32" spans="1:3" ht="15.6" x14ac:dyDescent="0.3">
      <c r="B32" s="43"/>
    </row>
  </sheetData>
  <mergeCells count="2">
    <mergeCell ref="A4:C5"/>
    <mergeCell ref="I7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24</vt:i4>
      </vt:variant>
    </vt:vector>
  </HeadingPairs>
  <TitlesOfParts>
    <vt:vector size="48" baseType="lpstr">
      <vt:lpstr>Вінницька</vt:lpstr>
      <vt:lpstr>Волинська</vt:lpstr>
      <vt:lpstr>Дніпропетровська</vt:lpstr>
      <vt:lpstr>Донецька</vt:lpstr>
      <vt:lpstr>Житомирська</vt:lpstr>
      <vt:lpstr>Закарпатська</vt:lpstr>
      <vt:lpstr>Запорізька</vt:lpstr>
      <vt:lpstr>Івано-Франківська</vt:lpstr>
      <vt:lpstr>Київська</vt:lpstr>
      <vt:lpstr>м. Київ</vt:lpstr>
      <vt:lpstr>Кіровоградська</vt:lpstr>
      <vt:lpstr>Львівська</vt:lpstr>
      <vt:lpstr>Миколаївська</vt:lpstr>
      <vt:lpstr>Одеська</vt:lpstr>
      <vt:lpstr>Полтавська</vt:lpstr>
      <vt:lpstr>Рівненська</vt:lpstr>
      <vt:lpstr>Сумська</vt:lpstr>
      <vt:lpstr>Тернопільська</vt:lpstr>
      <vt:lpstr>Харківська</vt:lpstr>
      <vt:lpstr>Херсонська</vt:lpstr>
      <vt:lpstr>Хмельницька</vt:lpstr>
      <vt:lpstr>Черкаська</vt:lpstr>
      <vt:lpstr>Чернівецька</vt:lpstr>
      <vt:lpstr>Чернігівська</vt:lpstr>
      <vt:lpstr>Вінницька!Область_печати</vt:lpstr>
      <vt:lpstr>Волинська!Область_печати</vt:lpstr>
      <vt:lpstr>Дніпропетровська!Область_печати</vt:lpstr>
      <vt:lpstr>Донецька!Область_печати</vt:lpstr>
      <vt:lpstr>Житомирська!Область_печати</vt:lpstr>
      <vt:lpstr>Закарпатська!Область_печати</vt:lpstr>
      <vt:lpstr>Запорізька!Область_печати</vt:lpstr>
      <vt:lpstr>'Івано-Франківська'!Область_печати</vt:lpstr>
      <vt:lpstr>Київська!Область_печати</vt:lpstr>
      <vt:lpstr>Кіровоградська!Область_печати</vt:lpstr>
      <vt:lpstr>Львівська!Область_печати</vt:lpstr>
      <vt:lpstr>'м. Київ'!Область_печати</vt:lpstr>
      <vt:lpstr>Миколаївська!Область_печати</vt:lpstr>
      <vt:lpstr>Одеська!Область_печати</vt:lpstr>
      <vt:lpstr>Полтавська!Область_печати</vt:lpstr>
      <vt:lpstr>Рівненська!Область_печати</vt:lpstr>
      <vt:lpstr>Сумська!Область_печати</vt:lpstr>
      <vt:lpstr>Тернопільська!Область_печати</vt:lpstr>
      <vt:lpstr>Харківська!Область_печати</vt:lpstr>
      <vt:lpstr>Херсонська!Область_печати</vt:lpstr>
      <vt:lpstr>Хмельницька!Область_печати</vt:lpstr>
      <vt:lpstr>Черкаська!Область_печати</vt:lpstr>
      <vt:lpstr>Чернівецька!Область_печати</vt:lpstr>
      <vt:lpstr>Чернігівська!Область_печати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2022-06-13T07:31:30Z</dcterms:modified>
</cp:coreProperties>
</file>